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Adv. • Kombi • Audi • Sonata • Lancer • Uno • Gol • Prisma • Troller 16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=HYPERLINK("https://leilaoonline.com.br/lote/detalhe/52857", "001")</f>
      </c>
      <c r="B11" s="4" t="s">
        <f>=HYPERLINK("https://leilaoonline.com.br/lote/detalhe/52857", "FIAT PALIO WEEKEND ATTRACTIVE ANO 2016 MOD 2017, COR PRATA, FLEX, FROTA 078 - F")</f>
      </c>
      <c r="C11" s="4" t="inlineStr">
        <is>
          <t>Vendido</t>
        </is>
      </c>
      <c r="D11" s="4" t="inlineStr">
        <is>
          <t>22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=HYPERLINK("https://leilaoonline.com.br/lote/detalhe/52523", "002")</f>
      </c>
      <c r="B12" s="4" t="s">
        <f>=HYPERLINK("https://leilaoonline.com.br/lote/detalhe/52523",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=HYPERLINK("https://leilaoonline.com.br/lote/detalhe/52531", "003")</f>
      </c>
      <c r="B13" s="4" t="s">
        <f>=HYPERLINK("https://leilaoonline.com.br/lote/detalhe/52531", "VW; GOL 1.0 GIV; 2011/2011; PRATA; ALCO./GASOL; FROTA 226-22-05-2020 - FUNCIONANDO")</f>
      </c>
      <c r="C13" s="4" t="inlineStr">
        <is>
          <t>Vendido</t>
        </is>
      </c>
      <c r="D13" s="4" t="inlineStr">
        <is>
          <t>42</t>
        </is>
      </c>
      <c r="E13" s="5" t="inlineStr">
        <is>
          <t>12.500,00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=HYPERLINK("https://leilaoonline.com.br/lote/detalhe/52529", "004")</f>
      </c>
      <c r="B14" s="4" t="s">
        <f>=HYPERLINK("https://leilaoonline.com.br/lote/detalhe/52529", "RENAULT MASTER 8M3 25DCI; 2008/2009; BRANCA; DIESEL - FUNCIONANDO")</f>
      </c>
      <c r="C14" s="4" t="inlineStr">
        <is>
          <t>Vendido</t>
        </is>
      </c>
      <c r="D14" s="4" t="inlineStr">
        <is>
          <t>86</t>
        </is>
      </c>
      <c r="E14" s="5" t="inlineStr">
        <is>
          <t>41.250,00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=HYPERLINK("https://leilaoonline.com.br/lote/detalhe/52534", "005")</f>
      </c>
      <c r="B15" s="4" t="s">
        <f>=HYPERLINK("https://leilaoonline.com.br/lote/detalhe/52534", "ÔNIBUS, VW INDUSCAR APACHE, 2008/2008, BRANCO; DIESEL - FROTA 603 -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39.050,00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=HYPERLINK("https://leilaoonline.com.br/lote/detalhe/52525", "007")</f>
      </c>
      <c r="B16" s="4" t="s">
        <f>=HYPERLINK("https://leilaoonline.com.br/lote/detalhe/52525", "FORD; RANGER XLT 12P; 2009/2009; PRETA;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=HYPERLINK("https://leilaoonline.com.br/lote/detalhe/52855", "008")</f>
      </c>
      <c r="B17" s="4" t="s">
        <f>=HYPERLINK("https://leilaoonline.com.br/lote/detalhe/52855", "VW; GOL CL; 1989/1989; VERDE; ALCOOL; FUNCIONANDO;  TURBO")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14.600,00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=HYPERLINK("https://leilaoonline.com.br/lote/detalhe/52090", "009")</f>
      </c>
      <c r="B18" s="4" t="s">
        <f>=HYPERLINK("https://leilaoonline.com.br/lote/detalhe/52090", "TROLLER T-4 4X4 3.2 20V TDI; 2015/2016; VERDE; DIESEL")</f>
      </c>
      <c r="C18" s="4" t="inlineStr">
        <is>
          <t>Vendido</t>
        </is>
      </c>
      <c r="D18" s="4" t="inlineStr">
        <is>
          <t>25</t>
        </is>
      </c>
      <c r="E18" s="5" t="inlineStr">
        <is>
          <t>52.000,00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=HYPERLINK("https://leilaoonline.com.br/lote/detalhe/52096", "010")</f>
      </c>
      <c r="B19" s="4" t="s">
        <f>=HYPERLINK("https://leilaoonline.com.br/lote/detalhe/52096", "VW; GOL GL 1.8; 1992/1992; VERDE; ALCOOL - RODAS SUSPENSÃO E TURBO LEGALIZADO APROX. 400CV")</f>
      </c>
      <c r="C19" s="4" t="inlineStr">
        <is>
          <t>Vendido</t>
        </is>
      </c>
      <c r="D19" s="4" t="inlineStr">
        <is>
          <t>51</t>
        </is>
      </c>
      <c r="E19" s="5" t="inlineStr">
        <is>
          <t>15.750,00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=HYPERLINK("https://leilaoonline.com.br/lote/detalhe/52854", "011")</f>
      </c>
      <c r="B20" s="4" t="s">
        <f>=HYPERLINK("https://leilaoonline.com.br/lote/detalhe/52854", "GM; VECTRA ELEGANCE; 2006/2006; BRANCA; ALCO./GASOL./GNV - FUNCIONANDO")</f>
      </c>
      <c r="C20" s="4" t="inlineStr">
        <is>
          <t>Vendido</t>
        </is>
      </c>
      <c r="D20" s="4" t="inlineStr">
        <is>
          <t>39</t>
        </is>
      </c>
      <c r="E20" s="5" t="inlineStr">
        <is>
          <t>12.500,00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=HYPERLINK("https://leilaoonline.com.br/lote/detalhe/52522", "012")</f>
      </c>
      <c r="B21" s="4" t="s">
        <f>=HYPERLINK("https://leilaoonline.com.br/lote/detalhe/52522", "VOLKSWAGEN; JETTA VARIANT; 2010/2010; PRETA; GASOLINA - FUNCIONANDO - BLINDADO")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=HYPERLINK("https://leilaoonline.com.br/lote/detalhe/52856", "013")</f>
      </c>
      <c r="B22" s="4" t="s">
        <f>=HYPERLINK("https://leilaoonline.com.br/lote/detalhe/52856", "RENAULT DUSTER 20 D 4X2; 2015/2015; PRATA; ALCO./GASOL. - FROTA 110-05-06-2020")</f>
      </c>
      <c r="C22" s="4" t="inlineStr">
        <is>
          <t>Vendido</t>
        </is>
      </c>
      <c r="D22" s="4" t="inlineStr">
        <is>
          <t>48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=HYPERLINK("https://leilaoonline.com.br/lote/detalhe/52718", "014")</f>
      </c>
      <c r="B23" s="4" t="s">
        <f>=HYPERLINK("https://leilaoonline.com.br/lote/detalhe/52718", "HONDA, FIT LX CVT, 2016/2017, PRATA; ALCO./GASOL., FUNCIONANDO - IPVA 2020 PAGO")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=HYPERLINK("https://leilaoonline.com.br/lote/detalhe/52526", "015")</f>
      </c>
      <c r="B24" s="4" t="s">
        <f>=HYPERLINK("https://leilaoonline.com.br/lote/detalhe/52526", "VW; GOL 1.0 GIV; 2011/2011; PRATA; ALCO./GASOL; FROTA 169-22-05-2020 -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12.600,00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=HYPERLINK("https://leilaoonline.com.br/lote/detalhe/52720", "016")</f>
      </c>
      <c r="B25" s="4" t="s">
        <f>=HYPERLINK("https://leilaoonline.com.br/lote/detalhe/52720", "VOLKSWAGEN; KOMBI FURGÃO; 2006/2006; ALCO/GASOL. -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12.750,00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=HYPERLINK("https://leilaoonline.com.br/lote/detalhe/52717", "017")</f>
      </c>
      <c r="B26" s="4" t="s">
        <f>=HYPERLINK("https://leilaoonline.com.br/lote/detalhe/52717", "GM; MONTANA CONQUEST; 2005/2005; BRANCA; ALCO./GASOL. - FUNCIONANDO")</f>
      </c>
      <c r="C26" s="4" t="inlineStr">
        <is>
          <t>Não vendido</t>
        </is>
      </c>
      <c r="D26" s="4" t="inlineStr">
        <is>
          <t>55</t>
        </is>
      </c>
      <c r="E26" s="5" t="inlineStr">
        <is>
          <t>10.600,00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=HYPERLINK("https://leilaoonline.com.br/lote/detalhe/52098", "018")</f>
      </c>
      <c r="B27" s="4" t="s">
        <f>=HYPERLINK("https://leilaoonline.com.br/lote/detalhe/52098", "VW: GOL 1.0; 2003/2003; CINZA; GASOLINA;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5.050,00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=HYPERLINK("https://leilaoonline.com.br/lote/detalhe/52716", "019")</f>
      </c>
      <c r="B28" s="4" t="s">
        <f>=HYPERLINK("https://leilaoonline.com.br/lote/detalhe/52716", "HYUNDAI; HR HDB; 2007/2008; BRANCA; DIESEL - FUNCIONANDO")</f>
      </c>
      <c r="C28" s="4" t="inlineStr">
        <is>
          <t>Não vendido</t>
        </is>
      </c>
      <c r="D28" s="4" t="inlineStr">
        <is>
          <t>66</t>
        </is>
      </c>
      <c r="E28" s="5" t="inlineStr">
        <is>
          <t>26.750,00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=HYPERLINK("https://leilaoonline.com.br/lote/detalhe/52099", "020")</f>
      </c>
      <c r="B29" s="4" t="s">
        <f>=HYPERLINK("https://leilaoonline.com.br/lote/detalhe/52099", "SUBARU; SVX 3.3 CUPÊ 4X4 AUT; 1993; PRETA; GASOLINA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=HYPERLINK("https://leilaoonline.com.br/lote/detalhe/52097", "021")</f>
      </c>
      <c r="B30" s="4" t="s">
        <f>=HYPERLINK("https://leilaoonline.com.br/lote/detalhe/52097", "VW FOX 1.0; 2006/2007; CINZA; ALC./GASOL.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=HYPERLINK("https://leilaoonline.com.br/lote/detalhe/53148", "022")</f>
      </c>
      <c r="B31" s="4" t="s">
        <f>=HYPERLINK("https://leilaoonline.com.br/lote/detalhe/53148", "FIAT/ WEEKEND ADVENTURE; 2015/2016, BRANCA, ALCO./GASOL., FROTA 936 -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=HYPERLINK("https://leilaoonline.com.br/lote/detalhe/53149", "023")</f>
      </c>
      <c r="B32" s="4" t="s">
        <f>=HYPERLINK("https://leilaoonline.com.br/lote/detalhe/53149", "FIAT/ WEEKEND ADVENTURE; 2015/2016, BRANCA, ALCO./GASOL., FROTA 126 - FUNCIONANDO")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25.250,00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=HYPERLINK("https://leilaoonline.com.br/lote/detalhe/53150", "024")</f>
      </c>
      <c r="B33" s="4" t="s">
        <f>=HYPERLINK("https://leilaoonline.com.br/lote/detalhe/53150", "FIAT/WEEKEND ADVENTURE; 2015/2016, BRANCA, ALCO./GASOL., FROTA 686 -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24.750,00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=HYPERLINK("https://leilaoonline.com.br/lote/detalhe/53151", "025")</f>
      </c>
      <c r="B34" s="4" t="s">
        <f>=HYPERLINK("https://leilaoonline.com.br/lote/detalhe/53151", "FIAT/WEEKEND ATRACTIVE; 2016/2017, PRATA, ALCO./GASOL., FROTA 088 -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=HYPERLINK("https://leilaoonline.com.br/lote/detalhe/53152", "026")</f>
      </c>
      <c r="B35" s="4" t="s">
        <f>=HYPERLINK("https://leilaoonline.com.br/lote/detalhe/53152", "FIAT/ PALIO WEEKEND ATRACTIVE; 2016/2017, PRATA, ALCO./GASOL., FROTA 848 - FUNCIONANDO")</f>
      </c>
      <c r="C35" s="4" t="inlineStr">
        <is>
          <t>Vendido</t>
        </is>
      </c>
      <c r="D35" s="4" t="inlineStr">
        <is>
          <t>21</t>
        </is>
      </c>
      <c r="E35" s="5" t="inlineStr">
        <is>
          <t>19.000,00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=HYPERLINK("https://leilaoonline.com.br/lote/detalhe/53153", "027")</f>
      </c>
      <c r="B36" s="4" t="s">
        <f>=HYPERLINK("https://leilaoonline.com.br/lote/detalhe/53153", "FIAT/ PALIO WEEKEND ATRACTIVE; 2016/2017, PRATA, ALCO./GASOL., FROTA 078 -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=HYPERLINK("https://leilaoonline.com.br/lote/detalhe/53154", "028")</f>
      </c>
      <c r="B37" s="4" t="s">
        <f>=HYPERLINK("https://leilaoonline.com.br/lote/detalhe/53154", "FIAT/ WEEKEND ATRACTIVE; 2016/2017, PRATA, ALCO./GASOL., FROTA 508 - FUNCIONANDO")</f>
      </c>
      <c r="C37" s="4" t="inlineStr">
        <is>
          <t>Vendido</t>
        </is>
      </c>
      <c r="D37" s="4" t="inlineStr">
        <is>
          <t>20</t>
        </is>
      </c>
      <c r="E37" s="5" t="inlineStr">
        <is>
          <t>19.250,00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=HYPERLINK("https://leilaoonline.com.br/lote/detalhe/53155", "029")</f>
      </c>
      <c r="B38" s="4" t="s">
        <f>=HYPERLINK("https://leilaoonline.com.br/lote/detalhe/53155", "FIAT/ WEEKEND ATRACTIVE; 2016/2016, PRATA, ALCO./GASOL., FROTA 427 - FUNCIONANDO")</f>
      </c>
      <c r="C38" s="4" t="inlineStr">
        <is>
          <t>Vendido</t>
        </is>
      </c>
      <c r="D38" s="4" t="inlineStr">
        <is>
          <t>20</t>
        </is>
      </c>
      <c r="E38" s="5" t="inlineStr">
        <is>
          <t>19.250,00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=HYPERLINK("https://leilaoonline.com.br/lote/detalhe/53157", "031")</f>
      </c>
      <c r="B39" s="4" t="s">
        <f>=HYPERLINK("https://leilaoonline.com.br/lote/detalhe/53157", "VW; KOMBI; 2010/2011; BRANCA; ALCO./GASOL. FROTA 797 - FUNCIONANDO")</f>
      </c>
      <c r="C39" s="4" t="inlineStr">
        <is>
          <t>Vendido</t>
        </is>
      </c>
      <c r="D39" s="4" t="inlineStr">
        <is>
          <t>33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=HYPERLINK("https://leilaoonline.com.br/lote/detalhe/53158", "032")</f>
      </c>
      <c r="B40" s="4" t="s">
        <f>=HYPERLINK("https://leilaoonline.com.br/lote/detalhe/53158", "VW; KOMBI; 2012/2012; BRANCA; ALCO./GASOL. FROTA 272 - FUNCIONANDO")</f>
      </c>
      <c r="C40" s="4" t="inlineStr">
        <is>
          <t>Vendido</t>
        </is>
      </c>
      <c r="D40" s="4" t="inlineStr">
        <is>
          <t>25</t>
        </is>
      </c>
      <c r="E40" s="5" t="inlineStr">
        <is>
          <t>23.750,00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=HYPERLINK("https://leilaoonline.com.br/lote/detalhe/53159", "033")</f>
      </c>
      <c r="B41" s="4" t="s">
        <f>=HYPERLINK("https://leilaoonline.com.br/lote/detalhe/53159", "VW; KOMBI; 2010/2011; BRANCA; ALCO./GASOL. FROTA 957 - FUNCIONANDO")</f>
      </c>
      <c r="C41" s="4" t="inlineStr">
        <is>
          <t>Vendido</t>
        </is>
      </c>
      <c r="D41" s="4" t="inlineStr">
        <is>
          <t>32</t>
        </is>
      </c>
      <c r="E41" s="5" t="inlineStr">
        <is>
          <t>26.500,00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=HYPERLINK("https://leilaoonline.com.br/lote/detalhe/53160", "034")</f>
      </c>
      <c r="B42" s="4" t="s">
        <f>=HYPERLINK("https://leilaoonline.com.br/lote/detalhe/53160", "VW; KOMBI; 2012/2013; BRANCA; ALCO./GASOL. FROTA 061 - FUNCIONANDO")</f>
      </c>
      <c r="C42" s="4" t="inlineStr">
        <is>
          <t>Vendido</t>
        </is>
      </c>
      <c r="D42" s="4" t="inlineStr">
        <is>
          <t>31</t>
        </is>
      </c>
      <c r="E42" s="5" t="inlineStr">
        <is>
          <t>26.000,00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=HYPERLINK("https://leilaoonline.com.br/lote/detalhe/53201", "035")</f>
      </c>
      <c r="B43" s="4" t="s">
        <f>=HYPERLINK("https://leilaoonline.com.br/lote/detalhe/53201", "FIAT; ARGO DRIVE 1.0; 2018/2019; BRANCA; GASOL./ALCOOL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24.500,00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=HYPERLINK("https://leilaoonline.com.br/lote/detalhe/53224", "036")</f>
      </c>
      <c r="B44" s="4" t="s">
        <f>=HYPERLINK("https://leilaoonline.com.br/lote/detalhe/53224", "GM; ASTRA SEDAN CD; 2003/2004; AZUL; GASOLINA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=HYPERLINK("https://leilaoonline.com.br/lote/detalhe/52524", "048")</f>
      </c>
      <c r="B45" s="4" t="s">
        <f>=HYPERLINK("https://leilaoonline.com.br/lote/detalhe/52524", "FIAT PALIO WEEKEND ATTRATIVE ANO 2016 MOD 2017, COR PRATA, FLEX, FROTA 048 - FUNCIONANDO")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18.750,00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=HYPERLINK("https://leilaoonline.com.br/lote/detalhe/52527", "103")</f>
      </c>
      <c r="B46" s="4" t="s">
        <f>=HYPERLINK("https://leilaoonline.com.br/lote/detalhe/52527", "CHEVROLET; MONTANA LS; 2011/2012; CINZA; ALCO./GASOL. - FUNCIONANDO - IPVA 2020 PAGO")</f>
      </c>
      <c r="C46" s="4" t="inlineStr">
        <is>
          <t>Não vendido</t>
        </is>
      </c>
      <c r="D46" s="4" t="inlineStr">
        <is>
          <t>40</t>
        </is>
      </c>
      <c r="E46" s="5" t="inlineStr">
        <is>
          <t>16.600,00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=HYPERLINK("https://leilaoonline.com.br/lote/detalhe/52089", "108")</f>
      </c>
      <c r="B47" s="4" t="s">
        <f>=HYPERLINK("https://leilaoonline.com.br/lote/detalhe/52089", "CHEVROLET; PRISMA 1.4L LT; 2012/2012; PRATA; ALCO./GASOL. - FUNCIONANDO")</f>
      </c>
      <c r="C47" s="4" t="inlineStr">
        <is>
          <t>Não vendido</t>
        </is>
      </c>
      <c r="D47" s="4" t="inlineStr">
        <is>
          <t>29</t>
        </is>
      </c>
      <c r="E47" s="5" t="inlineStr">
        <is>
          <t>12.500,00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=HYPERLINK("https://leilaoonline.com.br/lote/detalhe/52087", "109")</f>
      </c>
      <c r="B48" s="4" t="s">
        <f>=HYPERLINK("https://leilaoonline.com.br/lote/detalhe/52087", "FIAT UNO SPORTING 1.4; 2012/2013; BRANCA; ALCO./GASOL - FUNCIONANDO")</f>
      </c>
      <c r="C48" s="4" t="inlineStr">
        <is>
          <t>Vendido</t>
        </is>
      </c>
      <c r="D48" s="4" t="inlineStr">
        <is>
          <t>46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=HYPERLINK("https://leilaoonline.com.br/lote/detalhe/52086", "116")</f>
      </c>
      <c r="B49" s="4" t="s">
        <f>=HYPERLINK("https://leilaoonline.com.br/lote/detalhe/52086", "TOYOTA ETIOS SEDAN; 2013/2014; PRATA; ALCO./GASOL. - FUNCIONANDO")</f>
      </c>
      <c r="C49" s="4" t="inlineStr">
        <is>
          <t>Não vendido</t>
        </is>
      </c>
      <c r="D49" s="4" t="inlineStr">
        <is>
          <t>40</t>
        </is>
      </c>
      <c r="E49" s="5" t="inlineStr">
        <is>
          <t>16.750,30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=HYPERLINK("https://leilaoonline.com.br/lote/detalhe/52721", "118")</f>
      </c>
      <c r="B50" s="4" t="s">
        <f>=HYPERLINK("https://leilaoonline.com.br/lote/detalhe/52721", "FIAT PALIO WEEKEND ATTRATIVE ANO 2016 MOD 2017, COR PRATA, FLEX, FROTA 118 - FUNCIONANDO")</f>
      </c>
      <c r="C50" s="4" t="inlineStr">
        <is>
          <t>Não vendido</t>
        </is>
      </c>
      <c r="D50" s="4" t="inlineStr">
        <is>
          <t>69</t>
        </is>
      </c>
      <c r="E50" s="5" t="inlineStr">
        <is>
          <t>17.950,00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=HYPERLINK("https://leilaoonline.com.br/lote/detalhe/52085", "120")</f>
      </c>
      <c r="B51" s="4" t="s">
        <f>=HYPERLINK("https://leilaoonline.com.br/lote/detalhe/52085", "HYUNDAI; SONATA GLS.; 2011/2012; PRETA; GASOLINA - FUNCIONANDO")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26.500,00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=HYPERLINK("https://leilaoonline.com.br/lote/detalhe/52088", "122")</f>
      </c>
      <c r="B52" s="4" t="s">
        <f>=HYPERLINK("https://leilaoonline.com.br/lote/detalhe/52088", "I; AUDI A3 SPORTBACK 2.0T FSI; 2010/2011; PRATA; GASOLINA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19.700,00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=HYPERLINK("https://leilaoonline.com.br/lote/detalhe/52528", "128")</f>
      </c>
      <c r="B53" s="4" t="s">
        <f>=HYPERLINK("https://leilaoonline.com.br/lote/detalhe/52528", "RENAULT CLIO AUT 10 16VH; 2006/2007; VERMELHA; ALCO/GASOL.")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9.250,00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=HYPERLINK("https://leilaoonline.com.br/lote/detalhe/52084", "156")</f>
      </c>
      <c r="B54" s="4" t="s">
        <f>=HYPERLINK("https://leilaoonline.com.br/lote/detalhe/52084", "I; MERCEDES BENZ ML 320 AB54; 2000/2000; GASOLINA; PRATA, FUNCIONANDO - IPVA 2020 PAGO - BLINDADO")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=HYPERLINK("https://leilaoonline.com.br/lote/detalhe/52091", "190")</f>
      </c>
      <c r="B55" s="4" t="s">
        <f>=HYPERLINK("https://leilaoonline.com.br/lote/detalhe/52091", "MITSUBISHI; LANCER 2.0, 2012/2012; PRATA; GASOLINA - FUNCIONANDO")</f>
      </c>
      <c r="C55" s="4" t="inlineStr">
        <is>
          <t>Não vendido</t>
        </is>
      </c>
      <c r="D55" s="4" t="inlineStr">
        <is>
          <t>41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=HYPERLINK("https://leilaoonline.com.br/lote/detalhe/52100", "203")</f>
      </c>
      <c r="B56" s="4" t="s">
        <f>=HYPERLINK("https://leilaoonline.com.br/lote/detalhe/52100", "HONDA; FIT LXL; 2003/2004; PRATA; GASOLINA - FUNCIONANDO - IPVA PAGO")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10.750,00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=HYPERLINK("https://leilaoonline.com.br/lote/detalhe/52532", "269")</f>
      </c>
      <c r="B57" s="4" t="s">
        <f>=HYPERLINK("https://leilaoonline.com.br/lote/detalhe/52532", "HYUNDAI / TUCSON GLSB, ANO 2012/2013 AUTOMÁTICO, GASOLINA; PLACA FINAL 09 - FUNCIONANDO")</f>
      </c>
      <c r="C57" s="4" t="inlineStr">
        <is>
          <t>Vendido</t>
        </is>
      </c>
      <c r="D57" s="4" t="inlineStr">
        <is>
          <t>44</t>
        </is>
      </c>
      <c r="E57" s="5" t="inlineStr">
        <is>
          <t>20.250,00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=HYPERLINK("https://leilaoonline.com.br/lote/detalhe/52530", "358")</f>
      </c>
      <c r="B58" s="4" t="s">
        <f>=HYPERLINK("https://leilaoonline.com.br/lote/detalhe/52530", " FIAT PALIO WEEKEND ATTRATIVE ANO 2016 MOD 2017, COR PRATA, FLEX, FROTA 358 - FUNCIONANDO")</f>
      </c>
      <c r="C58" s="4" t="inlineStr">
        <is>
          <t>Não vendido</t>
        </is>
      </c>
      <c r="D58" s="4" t="inlineStr">
        <is>
          <t>104</t>
        </is>
      </c>
      <c r="E58" s="5" t="inlineStr">
        <is>
          <t>18.850,00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=HYPERLINK("https://leilaoonline.com.br/lote/detalhe/52533", "397")</f>
      </c>
      <c r="B59" s="4" t="s">
        <f>=HYPERLINK("https://leilaoonline.com.br/lote/detalhe/52533", "JOGO DE RODAS MODELO DENVER ARO 18 - 5x100")</f>
      </c>
      <c r="C59" s="4" t="inlineStr">
        <is>
          <t>Vendido</t>
        </is>
      </c>
      <c r="D59" s="4" t="inlineStr">
        <is>
          <t>1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=HYPERLINK("https://leilaoonline.com.br/lote/detalhe/52092", "398")</f>
      </c>
      <c r="B60" s="4" t="s">
        <f>=HYPERLINK("https://leilaoonline.com.br/lote/detalhe/52092", "JOGO COM 04 RODAS DE LIGA LEVE ARO 16 COM PNEUS E UM PNEU 195 X 55 X 16")</f>
      </c>
      <c r="C60" s="4" t="inlineStr">
        <is>
          <t>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=HYPERLINK("https://leilaoonline.com.br/lote/detalhe/53147", "400")</f>
      </c>
      <c r="B61" s="4" t="s">
        <f>=HYPERLINK("https://leilaoonline.com.br/lote/detalhe/53147", "JOGO COM 04 RODAS E PNEUS LIGA LEVE ARO ")</f>
      </c>
      <c r="C61" s="4" t="inlineStr">
        <is>
          <t>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=HYPERLINK("https://leilaoonline.com.br/lote/detalhe/52094", "402")</f>
      </c>
      <c r="B62" s="4" t="s">
        <f>=HYPERLINK("https://leilaoonline.com.br/lote/detalhe/52094", "JG DE RODAS COM PNEUS 235 X 75 X 15")</f>
      </c>
      <c r="C62" s="4" t="inlineStr">
        <is>
          <t>Vendido</t>
        </is>
      </c>
      <c r="D62" s="4" t="inlineStr">
        <is>
          <t>2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=HYPERLINK("https://leilaoonline.com.br/lote/detalhe/52093", "405")</f>
      </c>
      <c r="B63" s="4" t="s">
        <f>=HYPERLINK("https://leilaoonline.com.br/lote/detalhe/52093", "JOGO DE RODAS DE LIGA COM PNEUS 195 X 55 X 16")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700,00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=HYPERLINK("https://leilaoonline.com.br/lote/detalhe/53156", "406")</f>
      </c>
      <c r="B64" s="4" t="s">
        <f>=HYPERLINK("https://leilaoonline.com.br/lote/detalhe/53156", "FIAT/ WEEKEND ATRACTIVE; 2016/2017, PRATA, ALCO./GASOL., FROTA 868 - FUNCIONANDO")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18.500,00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2026-04-19T04:21:27.00Z</dcterms:created>
  <dc:creator>Tellks Tecnologia</dc:creator>
  <cp:revision>0</cp:revision>
</cp:coreProperties>
</file>