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Honda CR-V 13, Fit, City EX 2017 • March AT 2018 • Fiesta 2016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29/05/2019 14:19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=HYPERLINK("https://leilaoonline.com.br/lote/detalhe/28071", "122")</f>
      </c>
      <c r="B11" s="4" t="s">
        <f>=HYPERLINK("https://leilaoonline.com.br/lote/detalhe/28071", "I; KIA SOUL EX 1.6; 2009/2010; PRETA; GASOLINA")</f>
      </c>
      <c r="C11" s="4" t="inlineStr">
        <is>
          <t>Não vendido</t>
        </is>
      </c>
      <c r="D11" s="4" t="inlineStr">
        <is>
          <t>56</t>
        </is>
      </c>
      <c r="E11" s="5" t="inlineStr">
        <is>
          <t>23.750,00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=HYPERLINK("https://leilaoonline.com.br/lote/detalhe/28059", "123")</f>
      </c>
      <c r="B12" s="4" t="s">
        <f>=HYPERLINK("https://leilaoonline.com.br/lote/detalhe/28059", "MITSUBISHI; LANCER 2.0 GT "CVT", 2013/2014; GASOLINA; PRATA,")</f>
      </c>
      <c r="C12" s="4" t="inlineStr">
        <is>
          <t>Vendido</t>
        </is>
      </c>
      <c r="D12" s="4" t="inlineStr">
        <is>
          <t>29</t>
        </is>
      </c>
      <c r="E12" s="5" t="inlineStr">
        <is>
          <t>33.250,00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=HYPERLINK("https://leilaoonline.com.br/lote/detalhe/28058", "124")</f>
      </c>
      <c r="B13" s="4" t="s">
        <f>=HYPERLINK("https://leilaoonline.com.br/lote/detalhe/28058", "FIAT / PALIO ELX 1.4 FLEX; 2005/2006; CINZA; ALCO./GASOLINA")</f>
      </c>
      <c r="C13" s="4" t="inlineStr">
        <is>
          <t>Não vendido</t>
        </is>
      </c>
      <c r="D13" s="4" t="inlineStr">
        <is>
          <t>32</t>
        </is>
      </c>
      <c r="E13" s="5" t="inlineStr">
        <is>
          <t>11.000,00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=HYPERLINK("https://leilaoonline.com.br/lote/detalhe/28013", "125")</f>
      </c>
      <c r="B14" s="4" t="s">
        <f>=HYPERLINK("https://leilaoonline.com.br/lote/detalhe/28013", "VW; GOL CL; 1989/1989; MARROM; ALCOOL; "TURBO e SUSPENSÃO LEGALIZADOS"")</f>
      </c>
      <c r="C14" s="4" t="inlineStr">
        <is>
          <t>Vendido</t>
        </is>
      </c>
      <c r="D14" s="4" t="inlineStr">
        <is>
          <t>44</t>
        </is>
      </c>
      <c r="E14" s="5" t="inlineStr">
        <is>
          <t>9.350,00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=HYPERLINK("https://leilaoonline.com.br/lote/detalhe/28011", "126")</f>
      </c>
      <c r="B15" s="4" t="s">
        <f>=HYPERLINK("https://leilaoonline.com.br/lote/detalhe/28011", "VW; VOYAGE  TREND 1.6; 2009/2010; PRETA; ALCO./GASOL.")</f>
      </c>
      <c r="C15" s="4" t="inlineStr">
        <is>
          <t>Não vendido</t>
        </is>
      </c>
      <c r="D15" s="4" t="inlineStr">
        <is>
          <t>22</t>
        </is>
      </c>
      <c r="E15" s="5" t="inlineStr">
        <is>
          <t>17.750,00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=HYPERLINK("https://leilaoonline.com.br/lote/detalhe/27965", "127")</f>
      </c>
      <c r="B16" s="4" t="s">
        <f>=HYPERLINK("https://leilaoonline.com.br/lote/detalhe/27965", "VW; SAVEIRO GL; 1991/1992; CINZA; ALCOOL")</f>
      </c>
      <c r="C16" s="4" t="inlineStr">
        <is>
          <t>Não vendido</t>
        </is>
      </c>
      <c r="D16" s="4" t="inlineStr">
        <is>
          <t>36</t>
        </is>
      </c>
      <c r="E16" s="5" t="inlineStr">
        <is>
          <t>7.850,00</t>
        </is>
      </c>
      <c r="F16" s="4" t="inlineStr">
        <is>
          <t>150.00</t>
        </is>
      </c>
    </row>
    <row collapsed="false" customFormat="false" customHeight="false" hidden="false" ht="12.1" outlineLevel="0" r="17">
      <c r="A17" s="5" t="s">
        <f>=HYPERLINK("https://leilaoonline.com.br/lote/detalhe/27964", "128")</f>
      </c>
      <c r="B17" s="4" t="s">
        <f>=HYPERLINK("https://leilaoonline.com.br/lote/detalhe/27964", "VW; GOL CL STAR 1.8; VERMELHA; 1988/1989; ALCOOL "PLACA PRETA"")</f>
      </c>
      <c r="C17" s="4" t="inlineStr">
        <is>
          <t>Vendido</t>
        </is>
      </c>
      <c r="D17" s="4" t="inlineStr">
        <is>
          <t>44</t>
        </is>
      </c>
      <c r="E17" s="5" t="inlineStr">
        <is>
          <t>12.300,00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=HYPERLINK("https://leilaoonline.com.br/lote/detalhe/27870", "129")</f>
      </c>
      <c r="B18" s="4" t="s">
        <f>=HYPERLINK("https://leilaoonline.com.br/lote/detalhe/27870", "HONDA CR-V EXL FLEX; 2013/2013; PRETA; ALCO./GASOL.")</f>
      </c>
      <c r="C18" s="4" t="inlineStr">
        <is>
          <t>Não vendido</t>
        </is>
      </c>
      <c r="D18" s="4" t="inlineStr">
        <is>
          <t>38</t>
        </is>
      </c>
      <c r="E18" s="5" t="inlineStr">
        <is>
          <t>48.000,00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=HYPERLINK("https://leilaoonline.com.br/lote/detalhe/27966", "130")</f>
      </c>
      <c r="B19" s="4" t="s">
        <f>=HYPERLINK("https://leilaoonline.com.br/lote/detalhe/27966", "VW; GOL; VERMELHA; 1998/1999; GASOLINA")</f>
      </c>
      <c r="C19" s="4" t="inlineStr">
        <is>
          <t>Não vendido</t>
        </is>
      </c>
      <c r="D19" s="4" t="inlineStr">
        <is>
          <t>6</t>
        </is>
      </c>
      <c r="E19" s="5" t="inlineStr">
        <is>
          <t>6.900,00</t>
        </is>
      </c>
      <c r="F19" s="4" t="inlineStr">
        <is>
          <t>150.00</t>
        </is>
      </c>
    </row>
    <row collapsed="false" customFormat="false" customHeight="false" hidden="false" ht="12.1" outlineLevel="0" r="20">
      <c r="A20" s="5" t="s">
        <f>=HYPERLINK("https://leilaoonline.com.br/lote/detalhe/27871", "131")</f>
      </c>
      <c r="B20" s="4" t="s">
        <f>=HYPERLINK("https://leilaoonline.com.br/lote/detalhe/27871", "HONDA; CITY LX CVT, 2014/2015, PRATA; ALCO./GAS - aprox. 20.000km")</f>
      </c>
      <c r="C20" s="4" t="inlineStr">
        <is>
          <t>Não vendido</t>
        </is>
      </c>
      <c r="D20" s="4" t="inlineStr">
        <is>
          <t>33</t>
        </is>
      </c>
      <c r="E20" s="5" t="inlineStr">
        <is>
          <t>39.250,00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=HYPERLINK("https://leilaoonline.com.br/lote/detalhe/27873", "132")</f>
      </c>
      <c r="B21" s="4" t="s">
        <f>=HYPERLINK("https://leilaoonline.com.br/lote/detalhe/27873", "VW; KOMBI FURGÃO; 2001/2001; AMARELA; GASOL/GNV")</f>
      </c>
      <c r="C21" s="4" t="inlineStr">
        <is>
          <t>Não vendido</t>
        </is>
      </c>
      <c r="D21" s="4" t="inlineStr">
        <is>
          <t>43</t>
        </is>
      </c>
      <c r="E21" s="5" t="inlineStr">
        <is>
          <t>7.850,00</t>
        </is>
      </c>
      <c r="F21" s="4" t="inlineStr">
        <is>
          <t>150.00</t>
        </is>
      </c>
    </row>
    <row collapsed="false" customFormat="false" customHeight="false" hidden="false" ht="12.1" outlineLevel="0" r="22">
      <c r="A22" s="5" t="s">
        <f>=HYPERLINK("https://leilaoonline.com.br/lote/detalhe/27872", "133")</f>
      </c>
      <c r="B22" s="4" t="s">
        <f>=HYPERLINK("https://leilaoonline.com.br/lote/detalhe/27872", "HONDA, FIT LX CVT, 2014/2015, PRETA; ALCO./GASOL.,")</f>
      </c>
      <c r="C22" s="4" t="inlineStr">
        <is>
          <t>Não vendido</t>
        </is>
      </c>
      <c r="D22" s="4" t="inlineStr">
        <is>
          <t>32</t>
        </is>
      </c>
      <c r="E22" s="5" t="inlineStr">
        <is>
          <t>35.500,00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=HYPERLINK("https://leilaoonline.com.br/lote/detalhe/27759", "134")</f>
      </c>
      <c r="B23" s="4" t="s">
        <f>=HYPERLINK("https://leilaoonline.com.br/lote/detalhe/27759", "NISSAN; MARCH 165V CVT "Automático"; 2018/2018; CINZA; ALCO./GASOL;")</f>
      </c>
      <c r="C23" s="4" t="inlineStr">
        <is>
          <t>Não vendido</t>
        </is>
      </c>
      <c r="D23" s="4" t="inlineStr">
        <is>
          <t>30</t>
        </is>
      </c>
      <c r="E23" s="5" t="inlineStr">
        <is>
          <t>27.000,00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=HYPERLINK("https://leilaoonline.com.br/lote/detalhe/27876", "135")</f>
      </c>
      <c r="B24" s="4" t="s">
        <f>=HYPERLINK("https://leilaoonline.com.br/lote/detalhe/27876", "HONDA FIT PERSONAL CVT, 2018/2018, PRATA; ALCO./GAS - Aprox. 10700km")</f>
      </c>
      <c r="C24" s="4" t="inlineStr">
        <is>
          <t>Vendido</t>
        </is>
      </c>
      <c r="D24" s="4" t="inlineStr">
        <is>
          <t>114</t>
        </is>
      </c>
      <c r="E24" s="5" t="inlineStr">
        <is>
          <t>43.000,00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=HYPERLINK("https://leilaoonline.com.br/lote/detalhe/27760", "136")</f>
      </c>
      <c r="B25" s="4" t="s">
        <f>=HYPERLINK("https://leilaoonline.com.br/lote/detalhe/27760", "HONDA FIT LXL, 2005/2006, RATA; GASOLINA")</f>
      </c>
      <c r="C25" s="4" t="inlineStr">
        <is>
          <t>Não vendido</t>
        </is>
      </c>
      <c r="D25" s="4" t="inlineStr">
        <is>
          <t>28</t>
        </is>
      </c>
      <c r="E25" s="5" t="inlineStr">
        <is>
          <t>16.750,00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=HYPERLINK("https://leilaoonline.com.br/lote/detalhe/27874", "137")</f>
      </c>
      <c r="B26" s="4" t="s">
        <f>=HYPERLINK("https://leilaoonline.com.br/lote/detalhe/27874", "VW; JETTA T 2.0 "TSI"; 2012/2012; PRETA; GASOLINA")</f>
      </c>
      <c r="C26" s="4" t="inlineStr">
        <is>
          <t>Vendido</t>
        </is>
      </c>
      <c r="D26" s="4" t="inlineStr">
        <is>
          <t>45</t>
        </is>
      </c>
      <c r="E26" s="5" t="inlineStr">
        <is>
          <t>37.500,00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=HYPERLINK("https://leilaoonline.com.br/lote/detalhe/27757", "138")</f>
      </c>
      <c r="B27" s="4" t="s">
        <f>=HYPERLINK("https://leilaoonline.com.br/lote/detalhe/27757", "HONDA CITY EX CVT, 2017/2017, PRETA; ALCO./GAS - Aprox. 19.000km")</f>
      </c>
      <c r="C27" s="4" t="inlineStr">
        <is>
          <t>Vendido</t>
        </is>
      </c>
      <c r="D27" s="4" t="inlineStr">
        <is>
          <t>83</t>
        </is>
      </c>
      <c r="E27" s="5" t="inlineStr">
        <is>
          <t>42.000,00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=HYPERLINK("https://leilaoonline.com.br/lote/detalhe/27758", "139")</f>
      </c>
      <c r="B28" s="4" t="s">
        <f>=HYPERLINK("https://leilaoonline.com.br/lote/detalhe/27758", "FIAT; FREEMONT PRECISION; 2011/2012; PRETA; GASOLINA")</f>
      </c>
      <c r="C28" s="4" t="inlineStr">
        <is>
          <t>Não vendido</t>
        </is>
      </c>
      <c r="D28" s="4" t="inlineStr">
        <is>
          <t>36</t>
        </is>
      </c>
      <c r="E28" s="5" t="inlineStr">
        <is>
          <t>32.750,00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=HYPERLINK("https://leilaoonline.com.br/lote/detalhe/27748", "140")</f>
      </c>
      <c r="B29" s="4" t="s">
        <f>=HYPERLINK("https://leilaoonline.com.br/lote/detalhe/27748", "FORD RANGER XL 13P; 2008/2009; BRANCA; DIESEL - CABINE DUPLA")</f>
      </c>
      <c r="C29" s="4" t="inlineStr">
        <is>
          <t>Não vendido</t>
        </is>
      </c>
      <c r="D29" s="4" t="inlineStr">
        <is>
          <t>14</t>
        </is>
      </c>
      <c r="E29" s="5" t="inlineStr">
        <is>
          <t>24.000,00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=HYPERLINK("https://leilaoonline.com.br/lote/detalhe/27755", "141")</f>
      </c>
      <c r="B30" s="4" t="s">
        <f>=HYPERLINK("https://leilaoonline.com.br/lote/detalhe/27755", "HONDA; CITY LX FLEX AUTOMÁTICO; 2013/2013; CINZA; ALCO./GASOL.")</f>
      </c>
      <c r="C30" s="4" t="inlineStr">
        <is>
          <t>Não vendido</t>
        </is>
      </c>
      <c r="D30" s="4" t="inlineStr">
        <is>
          <t>26</t>
        </is>
      </c>
      <c r="E30" s="5" t="inlineStr">
        <is>
          <t>25.750,00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=HYPERLINK("https://leilaoonline.com.br/lote/detalhe/27745", "142")</f>
      </c>
      <c r="B31" s="4" t="s">
        <f>=HYPERLINK("https://leilaoonline.com.br/lote/detalhe/27745", "CITROEN/C3 AIRCOSS GLXA, ANO 2013/2014, PRATA")</f>
      </c>
      <c r="C31" s="4" t="inlineStr">
        <is>
          <t>Não vendido</t>
        </is>
      </c>
      <c r="D31" s="4" t="inlineStr">
        <is>
          <t>54</t>
        </is>
      </c>
      <c r="E31" s="5" t="inlineStr">
        <is>
          <t>27.500,00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=HYPERLINK("https://leilaoonline.com.br/lote/detalhe/27967", "143")</f>
      </c>
      <c r="B32" s="4" t="s">
        <f>=HYPERLINK("https://leilaoonline.com.br/lote/detalhe/27967", "VW; FUSCA 1600; 1976/1976; GASOLINA")</f>
      </c>
      <c r="C32" s="4" t="inlineStr">
        <is>
          <t>Vendido</t>
        </is>
      </c>
      <c r="D32" s="4" t="inlineStr">
        <is>
          <t>30</t>
        </is>
      </c>
      <c r="E32" s="5" t="inlineStr">
        <is>
          <t>6.700,00</t>
        </is>
      </c>
      <c r="F32" s="4" t="inlineStr">
        <is>
          <t>150.00</t>
        </is>
      </c>
    </row>
    <row collapsed="false" customFormat="false" customHeight="false" hidden="false" ht="12.1" outlineLevel="0" r="33">
      <c r="A33" s="5" t="s">
        <f>=HYPERLINK("https://leilaoonline.com.br/lote/detalhe/27756", "144")</f>
      </c>
      <c r="B33" s="4" t="s">
        <f>=HYPERLINK("https://leilaoonline.com.br/lote/detalhe/27756", "I/ CITROEN C4 20GLXASP F; 2010/2010; PRATA; ALCO./GASOL")</f>
      </c>
      <c r="C33" s="4" t="inlineStr">
        <is>
          <t>Vendido</t>
        </is>
      </c>
      <c r="D33" s="4" t="inlineStr">
        <is>
          <t>36</t>
        </is>
      </c>
      <c r="E33" s="5" t="inlineStr">
        <is>
          <t>17.250,00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=HYPERLINK("https://leilaoonline.com.br/lote/detalhe/27747", "145")</f>
      </c>
      <c r="B34" s="4" t="s">
        <f>=HYPERLINK("https://leilaoonline.com.br/lote/detalhe/27747", "I; MMC; LANCER 2.0 "CVT AUTOMÁTICA", 2011/2012; CINZA - PLACA EVV-9107")</f>
      </c>
      <c r="C34" s="4" t="inlineStr">
        <is>
          <t>Vendido</t>
        </is>
      </c>
      <c r="D34" s="4" t="inlineStr">
        <is>
          <t>54</t>
        </is>
      </c>
      <c r="E34" s="5" t="inlineStr">
        <is>
          <t>29.750,00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=HYPERLINK("https://leilaoonline.com.br/lote/detalhe/27954", "146")</f>
      </c>
      <c r="B35" s="4" t="s">
        <f>=HYPERLINK("https://leilaoonline.com.br/lote/detalhe/27954", "GM; CARAVAN COMODORO; 1980/1980; CINZA; GASOLINA")</f>
      </c>
      <c r="C35" s="4" t="inlineStr">
        <is>
          <t>Não vendido</t>
        </is>
      </c>
      <c r="D35" s="4" t="inlineStr">
        <is>
          <t>37</t>
        </is>
      </c>
      <c r="E35" s="5" t="inlineStr">
        <is>
          <t>7.750,00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=HYPERLINK("https://leilaoonline.com.br/lote/detalhe/27970", "147")</f>
      </c>
      <c r="B36" s="4" t="s">
        <f>=HYPERLINK("https://leilaoonline.com.br/lote/detalhe/27970", "FIAT; PALIO WK ADVENTIRE; 2003/2004; PRETA; GASOL/GNV")</f>
      </c>
      <c r="C36" s="4" t="inlineStr">
        <is>
          <t>Não vendido</t>
        </is>
      </c>
      <c r="D36" s="4" t="inlineStr">
        <is>
          <t>22</t>
        </is>
      </c>
      <c r="E36" s="5" t="inlineStr">
        <is>
          <t>6.400,00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=HYPERLINK("https://leilaoonline.com.br/lote/detalhe/27761", "148")</f>
      </c>
      <c r="B37" s="4" t="s">
        <f>=HYPERLINK("https://leilaoonline.com.br/lote/detalhe/27761", "FORD/ FIESTA HA 1.6 TIAB; 2015/2016; PRETA; ALCO/GASOL.")</f>
      </c>
      <c r="C37" s="4" t="inlineStr">
        <is>
          <t>Vendido</t>
        </is>
      </c>
      <c r="D37" s="4" t="inlineStr">
        <is>
          <t>51</t>
        </is>
      </c>
      <c r="E37" s="5" t="inlineStr">
        <is>
          <t>32.250,00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=HYPERLINK("https://leilaoonline.com.br/lote/detalhe/27751", "149")</f>
      </c>
      <c r="B38" s="4" t="s">
        <f>=HYPERLINK("https://leilaoonline.com.br/lote/detalhe/27751", "I; MMC; LANCER 2.0 "CVT AUTOMÁTICA", 2012/2013; BRANCA, GASOLINA")</f>
      </c>
      <c r="C38" s="4" t="inlineStr">
        <is>
          <t>Vendido</t>
        </is>
      </c>
      <c r="D38" s="4" t="inlineStr">
        <is>
          <t>33</t>
        </is>
      </c>
      <c r="E38" s="5" t="inlineStr">
        <is>
          <t>29.250,00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=HYPERLINK("https://leilaoonline.com.br/lote/detalhe/27963", "150")</f>
      </c>
      <c r="B39" s="4" t="s">
        <f>=HYPERLINK("https://leilaoonline.com.br/lote/detalhe/27963", "I/ JEEP GRAN CHEROKEE LIMITED; 1997/1997; AZUL; GASOLINA")</f>
      </c>
      <c r="C39" s="4" t="inlineStr">
        <is>
          <t>Vendido</t>
        </is>
      </c>
      <c r="D39" s="4" t="inlineStr">
        <is>
          <t>36</t>
        </is>
      </c>
      <c r="E39" s="5" t="inlineStr">
        <is>
          <t>13.000,00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=HYPERLINK("https://leilaoonline.com.br/lote/detalhe/27754", "151")</f>
      </c>
      <c r="B40" s="4" t="s">
        <f>=HYPERLINK("https://leilaoonline.com.br/lote/detalhe/27754", "I/ NISSAM TIIDA 1.8 S "Automático"; 2008/2008; GASOLINA")</f>
      </c>
      <c r="C40" s="4" t="inlineStr">
        <is>
          <t>Não vendido</t>
        </is>
      </c>
      <c r="D40" s="4" t="inlineStr">
        <is>
          <t>27</t>
        </is>
      </c>
      <c r="E40" s="5" t="inlineStr">
        <is>
          <t>12.500,00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=HYPERLINK("https://leilaoonline.com.br/lote/detalhe/27749", "152")</f>
      </c>
      <c r="B41" s="4" t="s">
        <f>=HYPERLINK("https://leilaoonline.com.br/lote/detalhe/27749", "RENAULT DUSTER 16 D 4X2; 2014/2014; PRATA; ALCO./GASOL.")</f>
      </c>
      <c r="C41" s="4" t="inlineStr">
        <is>
          <t>Não vendido</t>
        </is>
      </c>
      <c r="D41" s="4" t="inlineStr">
        <is>
          <t>64</t>
        </is>
      </c>
      <c r="E41" s="5" t="inlineStr">
        <is>
          <t>25.750,00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=HYPERLINK("https://leilaoonline.com.br/lote/detalhe/27766", "155")</f>
      </c>
      <c r="B42" s="4" t="s">
        <f>=HYPERLINK("https://leilaoonline.com.br/lote/detalhe/27766", "VW; GOL 1.6; 2012/2013; PRATA; ALCO./GASOL")</f>
      </c>
      <c r="C42" s="4" t="inlineStr">
        <is>
          <t>Não vendido</t>
        </is>
      </c>
      <c r="D42" s="4" t="inlineStr">
        <is>
          <t>46</t>
        </is>
      </c>
      <c r="E42" s="5" t="inlineStr">
        <is>
          <t>17.450,00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=HYPERLINK("https://leilaoonline.com.br/lote/detalhe/27744", "157")</f>
      </c>
      <c r="B43" s="4" t="s">
        <f>=HYPERLINK("https://leilaoonline.com.br/lote/detalhe/27744", "GM; CAPTIVA SPORT FWD; 2008/2009; AZUL; GASOLINA")</f>
      </c>
      <c r="C43" s="4" t="inlineStr">
        <is>
          <t>Não vendido</t>
        </is>
      </c>
      <c r="D43" s="4" t="inlineStr">
        <is>
          <t>28</t>
        </is>
      </c>
      <c r="E43" s="5" t="inlineStr">
        <is>
          <t>21.250,00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=HYPERLINK("https://leilaoonline.com.br/lote/detalhe/27767", "158")</f>
      </c>
      <c r="B44" s="4" t="s">
        <f>=HYPERLINK("https://leilaoonline.com.br/lote/detalhe/27767", "GM; VECTRA SEDAN ELITE; 2008/2009; PRETA; ALCO./GASOL.")</f>
      </c>
      <c r="C44" s="4" t="inlineStr">
        <is>
          <t>Não vendido</t>
        </is>
      </c>
      <c r="D44" s="4" t="inlineStr">
        <is>
          <t>22</t>
        </is>
      </c>
      <c r="E44" s="5" t="inlineStr">
        <is>
          <t>16.750,00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=HYPERLINK("https://leilaoonline.com.br/lote/detalhe/27875", "167")</f>
      </c>
      <c r="B45" s="4" t="s">
        <f>=HYPERLINK("https://leilaoonline.com.br/lote/detalhe/27875", "HONDA; FIT LX, 2006/2007; CINZA; GASOLINA")</f>
      </c>
      <c r="C45" s="4" t="inlineStr">
        <is>
          <t>Vendido</t>
        </is>
      </c>
      <c r="D45" s="4" t="inlineStr">
        <is>
          <t>28</t>
        </is>
      </c>
      <c r="E45" s="5" t="inlineStr">
        <is>
          <t>16.000,00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=HYPERLINK("https://leilaoonline.com.br/lote/detalhe/27762", "169")</f>
      </c>
      <c r="B46" s="4" t="s">
        <f>=HYPERLINK("https://leilaoonline.com.br/lote/detalhe/27762", "HONDA; CBR 1000 RR REPSOL; 2011; GASOLINA")</f>
      </c>
      <c r="C46" s="4" t="inlineStr">
        <is>
          <t>Não vendido</t>
        </is>
      </c>
      <c r="D46" s="4" t="inlineStr">
        <is>
          <t>2</t>
        </is>
      </c>
      <c r="E46" s="5" t="inlineStr">
        <is>
          <t>19.000,00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=HYPERLINK("https://leilaoonline.com.br/lote/detalhe/27763", "173")</f>
      </c>
      <c r="B47" s="4" t="s">
        <f>=HYPERLINK("https://leilaoonline.com.br/lote/detalhe/27763", "HONDA; CB 500;  2001; PRETA; GASOLINA")</f>
      </c>
      <c r="C47" s="4" t="inlineStr">
        <is>
          <t>Não vendido</t>
        </is>
      </c>
      <c r="D47" s="4" t="inlineStr">
        <is>
          <t>14</t>
        </is>
      </c>
      <c r="E47" s="5" t="inlineStr">
        <is>
          <t>5.000,00</t>
        </is>
      </c>
      <c r="F47" s="4" t="inlineStr">
        <is>
          <t>150.00</t>
        </is>
      </c>
    </row>
    <row collapsed="false" customFormat="false" customHeight="false" hidden="false" ht="12.1" outlineLevel="0" r="48">
      <c r="A48" s="5" t="s">
        <f>=HYPERLINK("https://leilaoonline.com.br/lote/detalhe/27968", "400")</f>
      </c>
      <c r="B48" s="4" t="s">
        <f>=HYPERLINK("https://leilaoonline.com.br/lote/detalhe/27968", "JOGO COM 05 RODAS DE LIGA LEVE ARO 15 SENDO 3 PNEUS 205 X 60 X 15 E 2 PNEUS 195 X 60 X 15")</f>
      </c>
      <c r="C48" s="4" t="inlineStr">
        <is>
          <t>Não vendido</t>
        </is>
      </c>
      <c r="D48" s="4" t="inlineStr">
        <is>
          <t>7</t>
        </is>
      </c>
      <c r="E48" s="5" t="inlineStr">
        <is>
          <t>400,00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=HYPERLINK("https://leilaoonline.com.br/lote/detalhe/27969", "401")</f>
      </c>
      <c r="B49" s="4" t="s">
        <f>=HYPERLINK("https://leilaoonline.com.br/lote/detalhe/27969", "JOGO DE RODAS DE FERRO COM PNEUS ")</f>
      </c>
      <c r="C49" s="4" t="inlineStr">
        <is>
          <t>Não vendido</t>
        </is>
      </c>
      <c r="D49" s="4" t="inlineStr">
        <is>
          <t>3</t>
        </is>
      </c>
      <c r="E49" s="5" t="inlineStr">
        <is>
          <t>200,00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=HYPERLINK("https://leilaoonline.com.br/lote/detalhe/28012", "402")</f>
      </c>
      <c r="B50" s="4" t="s">
        <f>=HYPERLINK("https://leilaoonline.com.br/lote/detalhe/28012", "JOGO DE RODAS MULTIFUROS ARO 17 COM PNEUS 3 195/45/17 E 1 195/40/17")</f>
      </c>
      <c r="C50" s="4" t="inlineStr">
        <is>
          <t>Não vendido</t>
        </is>
      </c>
      <c r="D50" s="4" t="inlineStr">
        <is>
          <t>9</t>
        </is>
      </c>
      <c r="E50" s="5" t="inlineStr">
        <is>
          <t>500,00</t>
        </is>
      </c>
      <c r="F50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2026-04-19T10:26:00.00Z</dcterms:created>
  <dc:creator>Tellks Tecnologia</dc:creator>
  <cp:revision>0</cp:revision>
</cp:coreProperties>
</file>