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 - VEÍCULOS - SEMI REBOQUES - REBOQUES - IMPLEMENTOS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15/03/2019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=HYPERLINK("https://leilaoonline.com.br/lote/detalhe/25196", "001")</f>
      </c>
      <c r="B11" s="4" t="s">
        <f>=HYPERLINK("https://leilaoonline.com.br/lote/detalhe/25196", " 5 ITENS - 2 TV LCD 42 P LG ,  1 TV LED PANASONIC 50 P, 1 TV SAMSUNG 42, 1 TV SAMSUNG 46 P - SF , SEM TESTE ")</f>
      </c>
      <c r="C11" s="4" t="inlineStr">
        <is>
          <t>Vendido</t>
        </is>
      </c>
      <c r="D11" s="4" t="inlineStr">
        <is>
          <t>4</t>
        </is>
      </c>
      <c r="E11" s="5" t="inlineStr">
        <is>
          <t>700,00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=HYPERLINK("https://leilaoonline.com.br/lote/detalhe/25188", "002")</f>
      </c>
      <c r="B12" s="4" t="s">
        <f>=HYPERLINK("https://leilaoonline.com.br/lote/detalhe/25188", " 1 LAVA LOUÇA BRASTEMP, 1 MICROONDAS - SF - SEM TESTE 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=HYPERLINK("https://leilaoonline.com.br/lote/detalhe/25198", "003")</f>
      </c>
      <c r="B13" s="4" t="s">
        <f>=HYPERLINK("https://leilaoonline.com.br/lote/detalhe/25198", " 2 NOBREAK TS SHARA MOD. EVS LINE 1500- SF - SEM TESTE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=HYPERLINK("https://leilaoonline.com.br/lote/detalhe/25189", "004")</f>
      </c>
      <c r="B14" s="4" t="s">
        <f>=HYPERLINK("https://leilaoonline.com.br/lote/detalhe/25189", " ITENS DIVERSOS- 5 PORTAS DE MADEIRA COR CINZA, 2 DIVISÓRIAS NAVAL/ MESA DE ACRILICO APROX.130 UNIDS. - SF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=HYPERLINK("https://leilaoonline.com.br/lote/detalhe/25199", "005")</f>
      </c>
      <c r="B15" s="4" t="s">
        <f>=HYPERLINK("https://leilaoonline.com.br/lote/detalhe/25199", " 1 MOLDURA DE QUADRO ( MAPA) , 4 MOLDURAS DE VIDRO - SF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=HYPERLINK("https://leilaoonline.com.br/lote/detalhe/25191", "006")</f>
      </c>
      <c r="B16" s="4" t="s">
        <f>=HYPERLINK("https://leilaoonline.com.br/lote/detalhe/25191", " 2 MESAS DE CENTRO DE MADEIRA/ VIDRO - SF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=HYPERLINK("https://leilaoonline.com.br/lote/detalhe/25200", "007")</f>
      </c>
      <c r="B17" s="4" t="s">
        <f>=HYPERLINK("https://leilaoonline.com.br/lote/detalhe/25200", " ITENS DIVERSOS- 1 MESA MADEIRA COR MARROM, 6 GAVETEIROS, 6 SUPORTES DE CPUS/ APROX. 60 SUP. DE METAL PARA DOCTS. - SF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=HYPERLINK("https://leilaoonline.com.br/lote/detalhe/25203", "008")</f>
      </c>
      <c r="B18" s="4" t="s">
        <f>=HYPERLINK("https://leilaoonline.com.br/lote/detalhe/25203", " 2 QUADROS ELETRICOS GRANDE, SUPORTE DE METAL PARA UTILIZADES ELETRICAS - S F 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250,00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=HYPERLINK("https://leilaoonline.com.br/lote/detalhe/25202", "009")</f>
      </c>
      <c r="B19" s="4" t="s">
        <f>=HYPERLINK("https://leilaoonline.com.br/lote/detalhe/25202", " 2 ARMARIOS ROUPEIRO DE METAL - 8 NICHOS S/ PORTAS - SF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=HYPERLINK("https://leilaoonline.com.br/lote/detalhe/25204", "010")</f>
      </c>
      <c r="B20" s="4" t="s">
        <f>=HYPERLINK("https://leilaoonline.com.br/lote/detalhe/25204", " 3 CESTOS DE LIXO DE METAL COR BRANCO, 1 CESTO LIXO REDONDO DE PLASTICO 14 LTS- SF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=HYPERLINK("https://leilaoonline.com.br/lote/detalhe/25201", "011")</f>
      </c>
      <c r="B21" s="4" t="s">
        <f>=HYPERLINK("https://leilaoonline.com.br/lote/detalhe/25201", " 1 CONJUNTO DE ARMARIO GRANDE - COR BRANCO - 4 PARTES C/ PORTAS - SF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=HYPERLINK("https://leilaoonline.com.br/lote/detalhe/25190", "012")</f>
      </c>
      <c r="B22" s="4" t="s">
        <f>=HYPERLINK("https://leilaoonline.com.br/lote/detalhe/25190", " 1 CONJUNTO DE BANCADA C/ 3 PARTES - COR BRANCO - SF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=HYPERLINK("https://leilaoonline.com.br/lote/detalhe/25192", "013")</f>
      </c>
      <c r="B23" s="4" t="s">
        <f>=HYPERLINK("https://leilaoonline.com.br/lote/detalhe/25192", " 3 ARMARIOS DIVERSOS C/ NICHOS E PORTAS - COR BRANCO- SF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=HYPERLINK("https://leilaoonline.com.br/lote/detalhe/25193", "014")</f>
      </c>
      <c r="B24" s="4" t="s">
        <f>=HYPERLINK("https://leilaoonline.com.br/lote/detalhe/25193", " 4 ARMARIOS METAL TIPO ARQUIVO DE PASTA SUSPENSA - COR CINZA - SF ")</f>
      </c>
      <c r="C24" s="4" t="inlineStr">
        <is>
          <t>Não vendido</t>
        </is>
      </c>
      <c r="D24" s="4" t="inlineStr">
        <is>
          <t>6</t>
        </is>
      </c>
      <c r="E24" s="5" t="inlineStr">
        <is>
          <t>400,00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=HYPERLINK("https://leilaoonline.com.br/lote/detalhe/25197", "015")</f>
      </c>
      <c r="B25" s="4" t="s">
        <f>=HYPERLINK("https://leilaoonline.com.br/lote/detalhe/25197", " 3 PAINEIS DE MADEIRA - SF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=HYPERLINK("https://leilaoonline.com.br/lote/detalhe/25195", "016")</f>
      </c>
      <c r="B26" s="4" t="s">
        <f>=HYPERLINK("https://leilaoonline.com.br/lote/detalhe/25195", " BRAÇOS DE CADEIRA - COR PRETA - APROX. 40 UNDS.")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=HYPERLINK("https://leilaoonline.com.br/lote/detalhe/25194", "017")</f>
      </c>
      <c r="B27" s="4" t="s">
        <f>=HYPERLINK("https://leilaoonline.com.br/lote/detalhe/25194", " 2 RACKS DE INFORMATICA, PARTES DE IMPRESSORAS - SF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=HYPERLINK("https://leilaoonline.com.br/lote/detalhe/25070", "1376")</f>
      </c>
      <c r="B28" s="4" t="s">
        <f>=HYPERLINK("https://leilaoonline.com.br/lote/detalhe/25070", " 04E - COMPONENTES DE FIXAÇÃO E OUTROS - APROX. 3.900 PÇS. ( VEJA DESCRITIVO DE ÍTENS 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2.150,00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=HYPERLINK("https://leilaoonline.com.br/lote/detalhe/25069", "1377")</f>
      </c>
      <c r="B29" s="4" t="s">
        <f>=HYPERLINK("https://leilaoonline.com.br/lote/detalhe/25069", " 05D - PEÇAS PARA CAMINHÃO; COMPONENTES PARA BOMBAS CENTRIFUGAS; COMPONETES DE FIXAÇÃO E OUTROS - APROX. 4.700 ( VEJA DESCRITIVO DE ÍTENS 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2.150,00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=HYPERLINK("https://leilaoonline.com.br/lote/detalhe/25071", "1384")</f>
      </c>
      <c r="B30" s="4" t="s">
        <f>=HYPERLINK("https://leilaoonline.com.br/lote/detalhe/25071", " 05E - PEÇAS E COMPONENTES MERCEDES-BENZ, SCANIA, VOLVO, GM; COMPONENTES PARA MOTORES E OUTROS - APROX. 379 PEÇAS ( VEJA DESCRITIVO DE ÍTENS 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1.150,00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=HYPERLINK("https://leilaoonline.com.br/lote/detalhe/25072", "1385")</f>
      </c>
      <c r="B31" s="4" t="s">
        <f>=HYPERLINK("https://leilaoonline.com.br/lote/detalhe/25072", " 06D - PEÇAS E COMPONENTES MERCEDES-BENZ, SCANIA, MF; COMPONENTES PARA MOTORES E OUTROS - APROX. 604 PEÇAS ( VEJA DESCRITIVO DE ÍTENS 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2.150,00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=HYPERLINK("https://leilaoonline.com.br/lote/detalhe/25068", "1392")</f>
      </c>
      <c r="B32" s="4" t="s">
        <f>=HYPERLINK("https://leilaoonline.com.br/lote/detalhe/25068", " 06E - PEÇAS E COMPONENTES MERCEDES-BENZ, SCANIA, CAT, AGRALE, GM; COMPONENTES PARA MOTORES E OUTROS - APROX. 2588 PEÇAS ( VEJA DESCRITIVO DE ÍTENS )")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1.300,00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=HYPERLINK("https://leilaoonline.com.br/lote/detalhe/25067", "1393")</f>
      </c>
      <c r="B33" s="4" t="s">
        <f>=HYPERLINK("https://leilaoonline.com.br/lote/detalhe/25067", " 07D - PEÇAS E COMPONENTES MERCEDES-BENZ, TOYOTA, VW, GM, FORD E OUTROS - APROX.. 891 PEÇAS ( VEJA DESCRITIVO DE ÍTENS 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2.150,00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=HYPERLINK("https://leilaoonline.com.br/lote/detalhe/25120", "1408")</f>
      </c>
      <c r="B34" s="4" t="s">
        <f>=HYPERLINK("https://leilaoonline.com.br/lote/detalhe/25120", " 08E - PEÇAS E COMPONENTES MERCEDES-BENZ, VOLVO, SCANIA, FORD, CATERPILLAR, VALTRA, MF E OUTROS - APROX. 2.900 PEÇAS ( VEJA DESCRITIVO DE ÍTENS 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10.600,00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=HYPERLINK("https://leilaoonline.com.br/lote/detalhe/25116", "1409")</f>
      </c>
      <c r="B35" s="4" t="s">
        <f>=HYPERLINK("https://leilaoonline.com.br/lote/detalhe/25116", " 09D - PEÇAS E COMPONENTES VW, FORD, CATERPILLAR, VALTRA, MF E OUTROS - APROX. 737 PEÇAS ( VEJA DESCRITIVO DE ÍTENS 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2.450,00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=HYPERLINK("https://leilaoonline.com.br/lote/detalhe/25118", "1416")</f>
      </c>
      <c r="B36" s="4" t="s">
        <f>=HYPERLINK("https://leilaoonline.com.br/lote/detalhe/25118", " 09E - PEÇAS E COMPONENTES VW, FORD, JOHN-DEERE, MF E OUTROS - APROX. 950 PEÇAS ( VEJA DESCRITIVO DE ÍTENS 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7.650,00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=HYPERLINK("https://leilaoonline.com.br/lote/detalhe/25119", "1417")</f>
      </c>
      <c r="B37" s="4" t="s">
        <f>=HYPERLINK("https://leilaoonline.com.br/lote/detalhe/25119", " 10D - PEÇAS E COMPONENTES VW, FORD, JOHN-DEERE, MF, CASE E OUTROS - APROX. 720 PEÇAS ( VEJA DESCRITIVO DE ÍTENS )")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9.400,00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=HYPERLINK("https://leilaoonline.com.br/lote/detalhe/25121", "1424")</f>
      </c>
      <c r="B38" s="4" t="s">
        <f>=HYPERLINK("https://leilaoonline.com.br/lote/detalhe/25121", " 10E - PEÇAS E COMPONENTES VW, FORD, JOHN-DEERE, MF, CASE E OUTROS - APROX. 930 PEÇAS ( VEJA DESCRITIVO DE ÍTENS 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4.950,00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=HYPERLINK("https://leilaoonline.com.br/lote/detalhe/25122", "1425")</f>
      </c>
      <c r="B39" s="4" t="s">
        <f>=HYPERLINK("https://leilaoonline.com.br/lote/detalhe/25122", " 11D - APROX. 2.750 PEÇAS E COMPONENTES PARA COLHEITADEIRA DE CANA PICADA CLAAS E OUTROS ( VEJA DESCRITIVO DE ÍTENS )")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12.200,00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=HYPERLINK("https://leilaoonline.com.br/lote/detalhe/25117", "1432")</f>
      </c>
      <c r="B40" s="4" t="s">
        <f>=HYPERLINK("https://leilaoonline.com.br/lote/detalhe/25117", " 11E - PEÇAS E COMPONENTES FORD E PARA COLHEITADEIRA DE CANA PICADA CASE E OUTROS - APROX. 2.700 PEÇAS ( VEJA DESCRITIVO DE ÍTENS 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9.650,00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=HYPERLINK("https://leilaoonline.com.br/lote/detalhe/25091", "2435")</f>
      </c>
      <c r="B41" s="4" t="s">
        <f>=HYPERLINK("https://leilaoonline.com.br/lote/detalhe/25091", "TRATOR CARREGADEIRA M.F 290, FR70860, UND DIAMANTE")</f>
      </c>
      <c r="C41" s="4" t="inlineStr">
        <is>
          <t>Vendido</t>
        </is>
      </c>
      <c r="D41" s="4" t="inlineStr">
        <is>
          <t>76</t>
        </is>
      </c>
      <c r="E41" s="5" t="inlineStr">
        <is>
          <t>27.000,00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=HYPERLINK("https://leilaoonline.com.br/lote/detalhe/25092", "2436")</f>
      </c>
      <c r="B42" s="4" t="s">
        <f>=HYPERLINK("https://leilaoonline.com.br/lote/detalhe/25092", "GRADE FR71364, UND DIAMANTE")</f>
      </c>
      <c r="C42" s="4" t="inlineStr">
        <is>
          <t>Não vendido</t>
        </is>
      </c>
      <c r="D42" s="4" t="inlineStr">
        <is>
          <t>10</t>
        </is>
      </c>
      <c r="E42" s="5" t="inlineStr">
        <is>
          <t>6.250,00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=HYPERLINK("https://leilaoonline.com.br/lote/detalhe/25093", "2437")</f>
      </c>
      <c r="B43" s="4" t="s">
        <f>=HYPERLINK("https://leilaoonline.com.br/lote/detalhe/25093", "CARRETA DE TORTA, FR103785, UND DIAMANTE")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1.550,00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=HYPERLINK("https://leilaoonline.com.br/lote/detalhe/25094", "2438")</f>
      </c>
      <c r="B44" s="4" t="s">
        <f>=HYPERLINK("https://leilaoonline.com.br/lote/detalhe/25094", "SONDA HORIZONTAL, S/FR, UND DIAMANTE")</f>
      </c>
      <c r="C44" s="4" t="inlineStr">
        <is>
          <t>Não vendido</t>
        </is>
      </c>
      <c r="D44" s="4" t="inlineStr">
        <is>
          <t>12</t>
        </is>
      </c>
      <c r="E44" s="5" t="inlineStr">
        <is>
          <t>2.200,00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=HYPERLINK("https://leilaoonline.com.br/lote/detalhe/25095", "2439")</f>
      </c>
      <c r="B45" s="4" t="s">
        <f>=HYPERLINK("https://leilaoonline.com.br/lote/detalhe/25095", "CARRETA DE TORTA, FR103576, UND DIAMANTE")</f>
      </c>
      <c r="C45" s="4" t="inlineStr">
        <is>
          <t>Não vendido</t>
        </is>
      </c>
      <c r="D45" s="4" t="inlineStr">
        <is>
          <t>4</t>
        </is>
      </c>
      <c r="E45" s="5" t="inlineStr">
        <is>
          <t>1.850,00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=HYPERLINK("https://leilaoonline.com.br/lote/detalhe/25096", "2440")</f>
      </c>
      <c r="B46" s="4" t="s">
        <f>=HYPERLINK("https://leilaoonline.com.br/lote/detalhe/25096", "GRADE, FR74252, UND DIAMANTE")</f>
      </c>
      <c r="C46" s="4" t="inlineStr">
        <is>
          <t>Vendido</t>
        </is>
      </c>
      <c r="D46" s="4" t="inlineStr">
        <is>
          <t>61</t>
        </is>
      </c>
      <c r="E46" s="5" t="inlineStr">
        <is>
          <t>10.900,00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=HYPERLINK("https://leilaoonline.com.br/lote/detalhe/25097", "2441")</f>
      </c>
      <c r="B47" s="4" t="s">
        <f>=HYPERLINK("https://leilaoonline.com.br/lote/detalhe/25097", "GRADE, FR103100, UND DIAMANTE")</f>
      </c>
      <c r="C47" s="4" t="inlineStr">
        <is>
          <t>Não vendido</t>
        </is>
      </c>
      <c r="D47" s="4" t="inlineStr">
        <is>
          <t>41</t>
        </is>
      </c>
      <c r="E47" s="5" t="inlineStr">
        <is>
          <t>8.050,00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=HYPERLINK("https://leilaoonline.com.br/lote/detalhe/25098", "2442")</f>
      </c>
      <c r="B48" s="4" t="s">
        <f>=HYPERLINK("https://leilaoonline.com.br/lote/detalhe/25098", "DIVERSOS ELETROCALHA, S/FR, UND DIAMANTE")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=HYPERLINK("https://leilaoonline.com.br/lote/detalhe/25076", "3535")</f>
      </c>
      <c r="B49" s="4" t="s">
        <f>=HYPERLINK("https://leilaoonline.com.br/lote/detalhe/25076", "SEMI- REBOQUE CANA PICADA SR/USICAMP SRCP E2 10000, 12,50M, AZUL , ANO 2008, FR96257, UND BARRA")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=HYPERLINK("https://leilaoonline.com.br/lote/detalhe/25077", "3559")</f>
      </c>
      <c r="B50" s="4" t="s">
        <f>=HYPERLINK("https://leilaoonline.com.br/lote/detalhe/25077", "SEMI- REBOQUE USICAMP 12,50M - SR/USICAMP SRCP E2 10000, CANA INTEIRA, ANO 2008, , FR 56328, UND BARRA")</f>
      </c>
      <c r="C50" s="4" t="inlineStr">
        <is>
          <t>Não vendido</t>
        </is>
      </c>
      <c r="D50" s="4" t="inlineStr">
        <is>
          <t>13</t>
        </is>
      </c>
      <c r="E50" s="5" t="inlineStr">
        <is>
          <t>21.500,00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=HYPERLINK("https://leilaoonline.com.br/lote/detalhe/25078", "3585")</f>
      </c>
      <c r="B51" s="4" t="s">
        <f>=HYPERLINK("https://leilaoonline.com.br/lote/detalhe/25078", " TRANSBORDO SANTAL VT 10T, ANO 2009, FR135619, UND BARRA")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=HYPERLINK("https://leilaoonline.com.br/lote/detalhe/25074", "3614")</f>
      </c>
      <c r="B52" s="4" t="s">
        <f>=HYPERLINK("https://leilaoonline.com.br/lote/detalhe/25074", "1 AGITADOR MAGNÉTICO, 1 DOSADOR DIGITAL,1 TERMO HIGRÔMETRO PORTÁTIL E 1 MESA, S/FR, UND BARRA")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=HYPERLINK("https://leilaoonline.com.br/lote/detalhe/25149", "3646")</f>
      </c>
      <c r="B53" s="4" t="s">
        <f>=HYPERLINK("https://leilaoonline.com.br/lote/detalhe/25149", "10 ROLO DE MANTA, S/FR, UND BARRA")</f>
      </c>
      <c r="C53" s="4" t="inlineStr">
        <is>
          <t>Não vendido</t>
        </is>
      </c>
      <c r="D53" s="4" t="inlineStr">
        <is>
          <t>11</t>
        </is>
      </c>
      <c r="E53" s="5" t="inlineStr">
        <is>
          <t>1.300,00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=HYPERLINK("https://leilaoonline.com.br/lote/detalhe/25065", "5528")</f>
      </c>
      <c r="B54" s="4" t="s">
        <f>=HYPERLINK("https://leilaoonline.com.br/lote/detalhe/25065", "VW/GOL 1.0 GIV, FLEX, ANO 2013/2014, FR4006, UND SANTA CANDIDA")</f>
      </c>
      <c r="C54" s="4" t="inlineStr">
        <is>
          <t>Não vendido</t>
        </is>
      </c>
      <c r="D54" s="4" t="inlineStr">
        <is>
          <t>2</t>
        </is>
      </c>
      <c r="E54" s="5" t="inlineStr">
        <is>
          <t>3.900,00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=HYPERLINK("https://leilaoonline.com.br/lote/detalhe/25066", "5623")</f>
      </c>
      <c r="B55" s="4" t="s">
        <f>=HYPERLINK("https://leilaoonline.com.br/lote/detalhe/25066", "VW/GOL 1.0 GIV, FLEX, ANO 2013/2014, FR4014, UND SANTA CANDIDA")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3.900,00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=HYPERLINK("https://leilaoonline.com.br/lote/detalhe/25100", "5698")</f>
      </c>
      <c r="B56" s="4" t="s">
        <f>=HYPERLINK("https://leilaoonline.com.br/lote/detalhe/25100", "VW/GOL 1.0 GIV, FLEX, ANO 2012/2013, FR19659, UND SANTA CÂNDIDA")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7.750,00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=HYPERLINK("https://leilaoonline.com.br/lote/detalhe/25101", "5699")</f>
      </c>
      <c r="B57" s="4" t="s">
        <f>=HYPERLINK("https://leilaoonline.com.br/lote/detalhe/25101", "GM/MONTANA ENGESIG AMB, ANO 2010, UND SANTA CÂNDIDA")</f>
      </c>
      <c r="C57" s="4" t="inlineStr">
        <is>
          <t>Não vendido</t>
        </is>
      </c>
      <c r="D57" s="4" t="inlineStr">
        <is>
          <t>2</t>
        </is>
      </c>
      <c r="E57" s="5" t="inlineStr">
        <is>
          <t>9.000,00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=HYPERLINK("https://leilaoonline.com.br/lote/detalhe/25102", "5700")</f>
      </c>
      <c r="B58" s="4" t="s">
        <f>=HYPERLINK("https://leilaoonline.com.br/lote/detalhe/25102", "VW/NOVO VOYAGE 1.6 CITY  , FLEX, ANO 2012/2013, UND SANTA CÂNDIDA")</f>
      </c>
      <c r="C58" s="4" t="inlineStr">
        <is>
          <t>Não vendido</t>
        </is>
      </c>
      <c r="D58" s="4" t="inlineStr">
        <is>
          <t>27</t>
        </is>
      </c>
      <c r="E58" s="5" t="inlineStr">
        <is>
          <t>16.250,00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=HYPERLINK("https://leilaoonline.com.br/lote/detalhe/25151", "5701")</f>
      </c>
      <c r="B59" s="4" t="s">
        <f>=HYPERLINK("https://leilaoonline.com.br/lote/detalhe/25151", "CAMINHÃO BAÚ M. BENZ/L 1317, ANO 1986, FR       , SANTA CÂNDIDA")</f>
      </c>
      <c r="C59" s="4" t="inlineStr">
        <is>
          <t>Não vendido</t>
        </is>
      </c>
      <c r="D59" s="4" t="inlineStr">
        <is>
          <t>36</t>
        </is>
      </c>
      <c r="E59" s="5" t="inlineStr">
        <is>
          <t>26.000,00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=HYPERLINK("https://leilaoonline.com.br/lote/detalhe/25187", "5702")</f>
      </c>
      <c r="B60" s="4" t="s">
        <f>=HYPERLINK("https://leilaoonline.com.br/lote/detalhe/25187", "CAIXA TÉRMICA, S/FR, UND SANTA CÂNDIDA")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=HYPERLINK("https://leilaoonline.com.br/lote/detalhe/25073", "13052")</f>
      </c>
      <c r="B61" s="4" t="s">
        <f>=HYPERLINK("https://leilaoonline.com.br/lote/detalhe/25073", "REBOQUE R/GUERRA AG CV, ANO 2009, FR 82612, LOC. UND ZANIN ")</f>
      </c>
      <c r="C61" s="4" t="inlineStr">
        <is>
          <t>Não vendido</t>
        </is>
      </c>
      <c r="D61" s="4" t="inlineStr">
        <is>
          <t>7</t>
        </is>
      </c>
      <c r="E61" s="5" t="inlineStr">
        <is>
          <t>7.000,00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=HYPERLINK("https://leilaoonline.com.br/lote/detalhe/25075", "20043")</f>
      </c>
      <c r="B62" s="4" t="s">
        <f>=HYPERLINK("https://leilaoonline.com.br/lote/detalhe/25075", " SEMI REBOQUE CANA PICADA 12,50 SR/USICAMP SRCP E2 10000, ANO 2008, FR56341, UND COSTA PINTO")</f>
      </c>
      <c r="C62" s="4" t="inlineStr">
        <is>
          <t>Não vendido</t>
        </is>
      </c>
      <c r="D62" s="4" t="inlineStr">
        <is>
          <t>12</t>
        </is>
      </c>
      <c r="E62" s="5" t="inlineStr">
        <is>
          <t>16.250,00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=HYPERLINK("https://leilaoonline.com.br/lote/detalhe/24862", "20058")</f>
      </c>
      <c r="B63" s="4" t="s">
        <f>=HYPERLINK("https://leilaoonline.com.br/lote/detalhe/24862", " SEMI-REBOQUE SR/USICAMP SRCP E2 10000  12,50M CANA INTEIRA, ANO2009, FR36180, UND COSTA PINTO")</f>
      </c>
      <c r="C63" s="4" t="inlineStr">
        <is>
          <t>Não vendido</t>
        </is>
      </c>
      <c r="D63" s="4" t="inlineStr">
        <is>
          <t>37</t>
        </is>
      </c>
      <c r="E63" s="5" t="inlineStr">
        <is>
          <t>21.750,00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=HYPERLINK("https://leilaoonline.com.br/lote/detalhe/24865", "20064")</f>
      </c>
      <c r="B64" s="4" t="s">
        <f>=HYPERLINK("https://leilaoonline.com.br/lote/detalhe/24865", " SEMI-REBOQUE SR/RODOFORTSA SRC 2E - CANA PICADA, ANO2008, FR56283, UND COSTA PINTO")</f>
      </c>
      <c r="C64" s="4" t="inlineStr">
        <is>
          <t>Não vendido</t>
        </is>
      </c>
      <c r="D64" s="4" t="inlineStr">
        <is>
          <t>39</t>
        </is>
      </c>
      <c r="E64" s="5" t="inlineStr">
        <is>
          <t>22.000,00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=HYPERLINK("https://leilaoonline.com.br/lote/detalhe/24864", "20078")</f>
      </c>
      <c r="B65" s="4" t="s">
        <f>=HYPERLINK("https://leilaoonline.com.br/lote/detalhe/24864", " SEMI-REBOQUE SR/RODOFORTSA SRC 2E -  CANA PICADA, ANO2008, FR56294, UND COSTA PINTO")</f>
      </c>
      <c r="C65" s="4" t="inlineStr">
        <is>
          <t>Não vendido</t>
        </is>
      </c>
      <c r="D65" s="4" t="inlineStr">
        <is>
          <t>5</t>
        </is>
      </c>
      <c r="E65" s="5" t="inlineStr">
        <is>
          <t>13.250,00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=HYPERLINK("https://leilaoonline.com.br/lote/detalhe/24863", "20089")</f>
      </c>
      <c r="B66" s="4" t="s">
        <f>=HYPERLINK("https://leilaoonline.com.br/lote/detalhe/24863", " SEMI-REBOQUE SR/USICAMP SRCP E2 10000 - 12,50M CANA INTEIRA, ANO2008, FR56333, UND COSTA PINTO")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12.250,00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=HYPERLINK("https://leilaoonline.com.br/lote/detalhe/24854", "20092")</f>
      </c>
      <c r="B67" s="4" t="s">
        <f>=HYPERLINK("https://leilaoonline.com.br/lote/detalhe/24854", " SEMI-REBOQUE SR/USICAMP SRCP E2 10000 - 12,50M CANA INTEIRA, ANO2009, FR36237, UND COSTA PINTO")</f>
      </c>
      <c r="C67" s="4" t="inlineStr">
        <is>
          <t>Vendido</t>
        </is>
      </c>
      <c r="D67" s="4" t="inlineStr">
        <is>
          <t>56</t>
        </is>
      </c>
      <c r="E67" s="5" t="inlineStr">
        <is>
          <t>26.000,00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=HYPERLINK("https://leilaoonline.com.br/lote/detalhe/24855", "20093")</f>
      </c>
      <c r="B68" s="4" t="s">
        <f>=HYPERLINK("https://leilaoonline.com.br/lote/detalhe/24855", " SEMI-REBOQUE SR/RODOFORTSA SRC 2E - 12,50M CANA INTEIRA, ANO2008, FR56307, UND COSTA PINTO")</f>
      </c>
      <c r="C68" s="4" t="inlineStr">
        <is>
          <t>Não vendido</t>
        </is>
      </c>
      <c r="D68" s="4" t="inlineStr">
        <is>
          <t>6</t>
        </is>
      </c>
      <c r="E68" s="5" t="inlineStr">
        <is>
          <t>13.500,00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=HYPERLINK("https://leilaoonline.com.br/lote/detalhe/24858", "20094")</f>
      </c>
      <c r="B69" s="4" t="s">
        <f>=HYPERLINK("https://leilaoonline.com.br/lote/detalhe/24858", " SEMI-REBOQUE SR/USICAMP SRCP E2 10000 - 12,50M CANA INTEIRA, ANO2008, FR139634, UND COSTA PINTO")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23.000,00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=HYPERLINK("https://leilaoonline.com.br/lote/detalhe/24860", "20099")</f>
      </c>
      <c r="B70" s="4" t="s">
        <f>=HYPERLINK("https://leilaoonline.com.br/lote/detalhe/24860", " REBOQUE R/RANDON RQ CA, C. PICADA, ANO 2010/2011, FR36278, UND COSTA PINTO")</f>
      </c>
      <c r="C70" s="4" t="inlineStr">
        <is>
          <t>Vendido</t>
        </is>
      </c>
      <c r="D70" s="4" t="inlineStr">
        <is>
          <t>50</t>
        </is>
      </c>
      <c r="E70" s="5" t="inlineStr">
        <is>
          <t>42.500,00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=HYPERLINK("https://leilaoonline.com.br/lote/detalhe/24857", "20100")</f>
      </c>
      <c r="B71" s="4" t="s">
        <f>=HYPERLINK("https://leilaoonline.com.br/lote/detalhe/24857", " SEMI-REBOQUE SR/RODOFORTSA SRC 2E - 12,50M CANA INTEIRA, ANO2008, FR56310, UND COSTA PINTO")</f>
      </c>
      <c r="C71" s="4" t="inlineStr">
        <is>
          <t>Não vendido</t>
        </is>
      </c>
      <c r="D71" s="4" t="inlineStr">
        <is>
          <t>40</t>
        </is>
      </c>
      <c r="E71" s="5" t="inlineStr">
        <is>
          <t>22.000,00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=HYPERLINK("https://leilaoonline.com.br/lote/detalhe/24859", "20104")</f>
      </c>
      <c r="B72" s="4" t="s">
        <f>=HYPERLINK("https://leilaoonline.com.br/lote/detalhe/24859", " SEMI-REBOQUE SR/USICAMP SRCP E2 10000 12,50M CANA INTEIRA, ANO2008, FR56324, UND COSTA PINTO")</f>
      </c>
      <c r="C72" s="4" t="inlineStr">
        <is>
          <t>Não vendido</t>
        </is>
      </c>
      <c r="D72" s="4" t="inlineStr">
        <is>
          <t>24</t>
        </is>
      </c>
      <c r="E72" s="5" t="inlineStr">
        <is>
          <t>20.250,00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=HYPERLINK("https://leilaoonline.com.br/lote/detalhe/24856", "20105")</f>
      </c>
      <c r="B73" s="4" t="s">
        <f>=HYPERLINK("https://leilaoonline.com.br/lote/detalhe/24856", " SEMI REBOQUE SR/RODOFORTSA SRC 2E 12,50M, ANO2008, FR56313, UND COSTA PINTO")</f>
      </c>
      <c r="C73" s="4" t="inlineStr">
        <is>
          <t>Vendido</t>
        </is>
      </c>
      <c r="D73" s="4" t="inlineStr">
        <is>
          <t>38</t>
        </is>
      </c>
      <c r="E73" s="5" t="inlineStr">
        <is>
          <t>25.750,00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=HYPERLINK("https://leilaoonline.com.br/lote/detalhe/24861", "20107")</f>
      </c>
      <c r="B74" s="4" t="s">
        <f>=HYPERLINK("https://leilaoonline.com.br/lote/detalhe/24861", " REBOQUE R/RANDONSP RQ CA, C. PICADA, ANO 2010/2011, FR66175, UND COSTA PINTO ")</f>
      </c>
      <c r="C74" s="4" t="inlineStr">
        <is>
          <t>Vendido</t>
        </is>
      </c>
      <c r="D74" s="4" t="inlineStr">
        <is>
          <t>50</t>
        </is>
      </c>
      <c r="E74" s="5" t="inlineStr">
        <is>
          <t>40.000,00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=HYPERLINK("https://leilaoonline.com.br/lote/detalhe/24853", "20108")</f>
      </c>
      <c r="B75" s="4" t="s">
        <f>=HYPERLINK("https://leilaoonline.com.br/lote/detalhe/24853", " REBOQUE R/RANDONSP RQ CA, C. PICADA , ANO 2010/2011, FR66180, RECUP-CSV, UND COSTA PINTO ")</f>
      </c>
      <c r="C75" s="4" t="inlineStr">
        <is>
          <t>Vendido</t>
        </is>
      </c>
      <c r="D75" s="4" t="inlineStr">
        <is>
          <t>35</t>
        </is>
      </c>
      <c r="E75" s="5" t="inlineStr">
        <is>
          <t>32.500,00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=HYPERLINK("https://leilaoonline.com.br/lote/detalhe/24849", "20126")</f>
      </c>
      <c r="B76" s="4" t="s">
        <f>=HYPERLINK("https://leilaoonline.com.br/lote/detalhe/24849", " SEMI-REBOQUE SR/USICAMP SRCP E2 10000 - 12,5M, ANO2008, FR56335, UND COSTA PINTO")</f>
      </c>
      <c r="C76" s="4" t="inlineStr">
        <is>
          <t>Não vendido</t>
        </is>
      </c>
      <c r="D76" s="4" t="inlineStr">
        <is>
          <t>3</t>
        </is>
      </c>
      <c r="E76" s="5" t="inlineStr">
        <is>
          <t>12.750,00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=HYPERLINK("https://leilaoonline.com.br/lote/detalhe/24852", "20128")</f>
      </c>
      <c r="B77" s="4" t="s">
        <f>=HYPERLINK("https://leilaoonline.com.br/lote/detalhe/24852", " SEMI-REBOQUE SR/USICAMP SRCP E2 10000 CANA PICADA, ANO2009, FR36177, UND COSTA PINTO")</f>
      </c>
      <c r="C77" s="4" t="inlineStr">
        <is>
          <t>Não vendido</t>
        </is>
      </c>
      <c r="D77" s="4" t="inlineStr">
        <is>
          <t>37</t>
        </is>
      </c>
      <c r="E77" s="5" t="inlineStr">
        <is>
          <t>21.250,00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=HYPERLINK("https://leilaoonline.com.br/lote/detalhe/24850", "20129")</f>
      </c>
      <c r="B78" s="4" t="s">
        <f>=HYPERLINK("https://leilaoonline.com.br/lote/detalhe/24850", " SEMI-REBOQUE SR/RANDONSP SRCA CA 12,50M CANA INTEIRA, ANO2010/2011, FR22580, UND COSTA PINTO")</f>
      </c>
      <c r="C78" s="4" t="inlineStr">
        <is>
          <t>Vendido</t>
        </is>
      </c>
      <c r="D78" s="4" t="inlineStr">
        <is>
          <t>84</t>
        </is>
      </c>
      <c r="E78" s="5" t="inlineStr">
        <is>
          <t>47.000,00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=HYPERLINK("https://leilaoonline.com.br/lote/detalhe/24848", "20130")</f>
      </c>
      <c r="B79" s="4" t="s">
        <f>=HYPERLINK("https://leilaoonline.com.br/lote/detalhe/24848", " SEMI-REBOQUE SR/RODOFORTSA SRC 2E 12,50M CANA INTEIRA, ANO2008, FR56304, UND COSTA PINTO")</f>
      </c>
      <c r="C79" s="4" t="inlineStr">
        <is>
          <t>Não vendido</t>
        </is>
      </c>
      <c r="D79" s="4" t="inlineStr">
        <is>
          <t>45</t>
        </is>
      </c>
      <c r="E79" s="5" t="inlineStr">
        <is>
          <t>23.250,00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=HYPERLINK("https://leilaoonline.com.br/lote/detalhe/24851", "20131")</f>
      </c>
      <c r="B80" s="4" t="s">
        <f>=HYPERLINK("https://leilaoonline.com.br/lote/detalhe/24851", " SEMI-REBOQUE SR/RODOFORTSA SRC 2E CANA PICADA, ANO2008, FR56285, UND COSTA PINTO")</f>
      </c>
      <c r="C80" s="4" t="inlineStr">
        <is>
          <t>Vendido</t>
        </is>
      </c>
      <c r="D80" s="4" t="inlineStr">
        <is>
          <t>49</t>
        </is>
      </c>
      <c r="E80" s="5" t="inlineStr">
        <is>
          <t>25.500,00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=HYPERLINK("https://leilaoonline.com.br/lote/detalhe/24845", "21093")</f>
      </c>
      <c r="B81" s="4" t="s">
        <f>=HYPERLINK("https://leilaoonline.com.br/lote/detalhe/24845", " SEMI-REBOQUE  SR/RANDON SRCA CA  12,50 M, ANO 2008,FR139662, UND RAFARD")</f>
      </c>
      <c r="C81" s="4" t="inlineStr">
        <is>
          <t>Vendido</t>
        </is>
      </c>
      <c r="D81" s="4" t="inlineStr">
        <is>
          <t>39</t>
        </is>
      </c>
      <c r="E81" s="5" t="inlineStr">
        <is>
          <t>31.500,00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=HYPERLINK("https://leilaoonline.com.br/lote/detalhe/24846", "21097")</f>
      </c>
      <c r="B82" s="4" t="s">
        <f>=HYPERLINK("https://leilaoonline.com.br/lote/detalhe/24846", " SEMI-REBOQUE SR/USICAMP SRCP E2 10000  CANA PICADA, ANO, 2008 ,FR56344 ,UND RAFARD")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12.500,00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=HYPERLINK("https://leilaoonline.com.br/lote/detalhe/24844", "21098")</f>
      </c>
      <c r="B83" s="4" t="s">
        <f>=HYPERLINK("https://leilaoonline.com.br/lote/detalhe/24844", " SEMI-REBOQUE SR/USICAMP SRCP E2 10000 12,50M CANA INTEIRA, ANO, 2010 ,FR36175 ,UND RAFARD")</f>
      </c>
      <c r="C83" s="4" t="inlineStr">
        <is>
          <t>Não vendido</t>
        </is>
      </c>
      <c r="D83" s="4" t="inlineStr">
        <is>
          <t>14</t>
        </is>
      </c>
      <c r="E83" s="5" t="inlineStr">
        <is>
          <t>15.750,00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=HYPERLINK("https://leilaoonline.com.br/lote/detalhe/25099", "22085")</f>
      </c>
      <c r="B84" s="4" t="s">
        <f>=HYPERLINK("https://leilaoonline.com.br/lote/detalhe/25099", "SUCATA DE BALÃO DE AR (12 T APROXIMADAMENTE), S/FR, UND SANTA HELENA")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3.750,00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=HYPERLINK("https://leilaoonline.com.br/lote/detalhe/25221", "23018")</f>
      </c>
      <c r="B85" s="4" t="s">
        <f>=HYPERLINK("https://leilaoonline.com.br/lote/detalhe/25221", "SUCATAS DE MOTORES , SF - LOC. RAFARD")</f>
      </c>
      <c r="C85" s="4" t="inlineStr">
        <is>
          <t>Vendido</t>
        </is>
      </c>
      <c r="D85" s="4" t="inlineStr">
        <is>
          <t>35</t>
        </is>
      </c>
      <c r="E85" s="5" t="inlineStr">
        <is>
          <t>3.550,00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=HYPERLINK("https://leilaoonline.com.br/lote/detalhe/25080", "24113")</f>
      </c>
      <c r="B86" s="4" t="s">
        <f>=HYPERLINK("https://leilaoonline.com.br/lote/detalhe/25080", " SUBSOLADOR ESCARIFICADOR LASER CANAVIEIRO 5 ASTES, FR103227, UND BOM RETIRO")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1.250,00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=HYPERLINK("https://leilaoonline.com.br/lote/detalhe/25082", "24122")</f>
      </c>
      <c r="B87" s="4" t="s">
        <f>=HYPERLINK("https://leilaoonline.com.br/lote/detalhe/25082", " REBOQUE REB/ANTONINI 7,60M, ANO 1992, FR66034, UND BOM RETIRO")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6.750,00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=HYPERLINK("https://leilaoonline.com.br/lote/detalhe/25079", "24124")</f>
      </c>
      <c r="B88" s="4" t="s">
        <f>=HYPERLINK("https://leilaoonline.com.br/lote/detalhe/25079", " CARRETA REB/ANTONINI, ANO 1993, FR36038, UND BOM RETIRO")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5.750,00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=HYPERLINK("https://leilaoonline.com.br/lote/detalhe/25084", "24125")</f>
      </c>
      <c r="B89" s="4" t="s">
        <f>=HYPERLINK("https://leilaoonline.com.br/lote/detalhe/25084", " REBOQUE REB/ANTONINI 7,60M, ANO 1992, FR66043, NECESSITA RM CHASSI, UND BOM RETIRO")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6.750,00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=HYPERLINK("https://leilaoonline.com.br/lote/detalhe/25086", "24126")</f>
      </c>
      <c r="B90" s="4" t="s">
        <f>=HYPERLINK("https://leilaoonline.com.br/lote/detalhe/25086", " REBOQUE RODOVIARIA REB/ANTONINI CHASSIS REM, ANO 1993, FR36041, UND BOM RETIRO")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6.750,00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=HYPERLINK("https://leilaoonline.com.br/lote/detalhe/25083", "24127")</f>
      </c>
      <c r="B91" s="4" t="s">
        <f>=HYPERLINK("https://leilaoonline.com.br/lote/detalhe/25083", " REBOQUE CAMAQ CPL 7,50M NECESSITA RM CHASSI, ANO 1994, FR121213, UND BOM RETIRO")</f>
      </c>
      <c r="C91" s="4" t="inlineStr">
        <is>
          <t>Vendido</t>
        </is>
      </c>
      <c r="D91" s="4" t="inlineStr">
        <is>
          <t>1</t>
        </is>
      </c>
      <c r="E91" s="5" t="inlineStr">
        <is>
          <t>6.750,00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=HYPERLINK("https://leilaoonline.com.br/lote/detalhe/25085", "24128")</f>
      </c>
      <c r="B92" s="4" t="s">
        <f>=HYPERLINK("https://leilaoonline.com.br/lote/detalhe/25085", " REBOQUE CANAVIEIRO JULIETA (SINISTRO/RECUPERADO), ANO 1993, FR36033, UND BOM RETIRO")</f>
      </c>
      <c r="C92" s="4" t="inlineStr">
        <is>
          <t>Vendido</t>
        </is>
      </c>
      <c r="D92" s="4" t="inlineStr">
        <is>
          <t>1</t>
        </is>
      </c>
      <c r="E92" s="5" t="inlineStr">
        <is>
          <t>6.750,00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=HYPERLINK("https://leilaoonline.com.br/lote/detalhe/25081", "24137")</f>
      </c>
      <c r="B93" s="4" t="s">
        <f>=HYPERLINK("https://leilaoonline.com.br/lote/detalhe/25081", " TRANSBORDO SERMAG 2 CAIXAS 6T, FR38334, UND BOM RETIRO")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4.750,00</t>
        </is>
      </c>
      <c r="F9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2026-07-14T06:25:36.00Z</dcterms:created>
  <dc:creator>Tellks Tecnologia</dc:creator>
  <cp:revision>0</cp:revision>
</cp:coreProperties>
</file>