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Peugeot 3008 2018 • Hillux 15 • Amarok 13 • Audi A6 13 • Range Rover • Toyota Etios • Citr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29/08/2018 14:02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=HYPERLINK("https://leilaoonline.com.br/lote/detalhe/19238", "186")</f>
      </c>
      <c r="B11" s="4" t="s">
        <f>=HYPERLINK("https://leilaoonline.com.br/lote/detalhe/19238", " CELTA LIFE 1.0, ANO 2009, ALCO./GASOL.; VERMELHO")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7.200,00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=HYPERLINK("https://leilaoonline.com.br/lote/detalhe/19239", "187")</f>
      </c>
      <c r="B12" s="4" t="s">
        <f>=HYPERLINK("https://leilaoonline.com.br/lote/detalhe/19239", "FIAT/SIENA FIRE, ANO 2005, PRATA")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7.000,00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=HYPERLINK("https://leilaoonline.com.br/lote/detalhe/19235", "188")</f>
      </c>
      <c r="B13" s="4" t="s">
        <f>=HYPERLINK("https://leilaoonline.com.br/lote/detalhe/19235", "RENAULT/ LOGAN EXP 16; 2011/2012; PRATA; ALCO,/GASOL/GNV")</f>
      </c>
      <c r="C13" s="4" t="inlineStr">
        <is>
          <t>Vendido</t>
        </is>
      </c>
      <c r="D13" s="4" t="inlineStr">
        <is>
          <t>21</t>
        </is>
      </c>
      <c r="E13" s="5" t="inlineStr">
        <is>
          <t>17.500,00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=HYPERLINK("https://leilaoonline.com.br/lote/detalhe/19234", "189")</f>
      </c>
      <c r="B14" s="4" t="s">
        <f>=HYPERLINK("https://leilaoonline.com.br/lote/detalhe/19234", "MERCEDES BENZ/ C200; 2008/2008, PRETA, GASOLINA; BLINDADA")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=HYPERLINK("https://leilaoonline.com.br/lote/detalhe/19095", "190")</f>
      </c>
      <c r="B15" s="4" t="s">
        <f>=HYPERLINK("https://leilaoonline.com.br/lote/detalhe/19095", "PÁ CARREGADERA; MARCA LIUGONG; MODELO 816C")</f>
      </c>
      <c r="C15" s="4" t="inlineStr">
        <is>
          <t>Não vendido</t>
        </is>
      </c>
      <c r="D15" s="4" t="inlineStr">
        <is>
          <t>21</t>
        </is>
      </c>
      <c r="E15" s="5" t="inlineStr">
        <is>
          <t>18.000,00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=HYPERLINK("https://leilaoonline.com.br/lote/detalhe/19094", "191")</f>
      </c>
      <c r="B16" s="4" t="s">
        <f>=HYPERLINK("https://leilaoonline.com.br/lote/detalhe/19094", "VW; TIGUAN 2.0 TSI; 2011/2011; GASOLINA; BRANCA")</f>
      </c>
      <c r="C16" s="4" t="inlineStr">
        <is>
          <t>Não vendido</t>
        </is>
      </c>
      <c r="D16" s="4" t="inlineStr">
        <is>
          <t>9</t>
        </is>
      </c>
      <c r="E16" s="5" t="inlineStr">
        <is>
          <t>30.000,00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=HYPERLINK("https://leilaoonline.com.br/lote/detalhe/19073", "192")</f>
      </c>
      <c r="B17" s="4" t="s">
        <f>=HYPERLINK("https://leilaoonline.com.br/lote/detalhe/19073", "MMC; L200 SPORT 4X4 HPE; 2005/2005; PRETA; DIESEL - AUTOMATICO")</f>
      </c>
      <c r="C17" s="4" t="inlineStr">
        <is>
          <t>Não vendido</t>
        </is>
      </c>
      <c r="D17" s="4" t="inlineStr">
        <is>
          <t>35</t>
        </is>
      </c>
      <c r="E17" s="5" t="inlineStr">
        <is>
          <t>22.250,00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=HYPERLINK("https://leilaoonline.com.br/lote/detalhe/17736", "193")</f>
      </c>
      <c r="B18" s="4" t="s">
        <f>=HYPERLINK("https://leilaoonline.com.br/lote/detalhe/17736", "FORD; FOCUS 2.0 L HA; 2008/2009; PRATA; GASOLINA")</f>
      </c>
      <c r="C18" s="4" t="inlineStr">
        <is>
          <t>Não vendido</t>
        </is>
      </c>
      <c r="D18" s="4" t="inlineStr">
        <is>
          <t>21</t>
        </is>
      </c>
      <c r="E18" s="5" t="inlineStr">
        <is>
          <t>16.750,00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=HYPERLINK("https://leilaoonline.com.br/lote/detalhe/17704", "194")</f>
      </c>
      <c r="B19" s="4" t="s">
        <f>=HYPERLINK("https://leilaoonline.com.br/lote/detalhe/17704", "CITROEN, C3 120A EXCLUSIV.; 2013/2014; PRETA")</f>
      </c>
      <c r="C19" s="4" t="inlineStr">
        <is>
          <t>Não vendido</t>
        </is>
      </c>
      <c r="D19" s="4" t="inlineStr">
        <is>
          <t>27</t>
        </is>
      </c>
      <c r="E19" s="5" t="inlineStr">
        <is>
          <t>24.250,00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=HYPERLINK("https://leilaoonline.com.br/lote/detalhe/17707", "195")</f>
      </c>
      <c r="B20" s="4" t="s">
        <f>=HYPERLINK("https://leilaoonline.com.br/lote/detalhe/17707", "FORD; FIESTA FLEX; 2013/2014; PRATA; ALCO./GASOL. - APROX. 25.000KM")</f>
      </c>
      <c r="C20" s="4" t="inlineStr">
        <is>
          <t>Vendido</t>
        </is>
      </c>
      <c r="D20" s="4" t="inlineStr">
        <is>
          <t>43</t>
        </is>
      </c>
      <c r="E20" s="5" t="inlineStr">
        <is>
          <t>16.000,00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=HYPERLINK("https://leilaoonline.com.br/lote/detalhe/17728", "196")</f>
      </c>
      <c r="B21" s="4" t="s">
        <f>=HYPERLINK("https://leilaoonline.com.br/lote/detalhe/17728", "AUDI A4; AVANT 1.8 turbo; 2005/2006; GASOLINA; PRATA, (câmbio borboleta; manual do proprietário)")</f>
      </c>
      <c r="C21" s="4" t="inlineStr">
        <is>
          <t>Não vendido</t>
        </is>
      </c>
      <c r="D21" s="4" t="inlineStr">
        <is>
          <t>11</t>
        </is>
      </c>
      <c r="E21" s="5" t="inlineStr">
        <is>
          <t>15.250,00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=HYPERLINK("https://leilaoonline.com.br/lote/detalhe/17712", "197")</f>
      </c>
      <c r="B22" s="4" t="s">
        <f>=HYPERLINK("https://leilaoonline.com.br/lote/detalhe/17712", "I; SSANGYONG REXTON RX270; 2006/2006; DIESEL; PRATA; (chave reserva; manual do proprietário)")</f>
      </c>
      <c r="C22" s="4" t="inlineStr">
        <is>
          <t>Não vendido</t>
        </is>
      </c>
      <c r="D22" s="4" t="inlineStr">
        <is>
          <t>37</t>
        </is>
      </c>
      <c r="E22" s="5" t="inlineStr">
        <is>
          <t>25.000,00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=HYPERLINK("https://leilaoonline.com.br/lote/detalhe/17703", "199")</f>
      </c>
      <c r="B23" s="4" t="s">
        <f>=HYPERLINK("https://leilaoonline.com.br/lote/detalhe/17703", "VW; GOL 1.6 MI, ANO/MOD 1997/1997, BRANCA, GASOLINA - rodas aro 17")</f>
      </c>
      <c r="C23" s="4" t="inlineStr">
        <is>
          <t>Não vendido</t>
        </is>
      </c>
      <c r="D23" s="4" t="inlineStr">
        <is>
          <t>24</t>
        </is>
      </c>
      <c r="E23" s="5" t="inlineStr">
        <is>
          <t>4.500,00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=HYPERLINK("https://leilaoonline.com.br/lote/detalhe/17706", "200")</f>
      </c>
      <c r="B24" s="4" t="s">
        <f>=HYPERLINK("https://leilaoonline.com.br/lote/detalhe/17706", "VW/ GOL GTS; 1988/1988; CINZA; ALCOOL; COMPLETO "Injeção Eletrônica, Jg. de Rodas 17"")</f>
      </c>
      <c r="C24" s="4" t="inlineStr">
        <is>
          <t>Vendido</t>
        </is>
      </c>
      <c r="D24" s="4" t="inlineStr">
        <is>
          <t>57</t>
        </is>
      </c>
      <c r="E24" s="5" t="inlineStr">
        <is>
          <t>12.000,00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=HYPERLINK("https://leilaoonline.com.br/lote/detalhe/17737", "201")</f>
      </c>
      <c r="B25" s="4" t="s">
        <f>=HYPERLINK("https://leilaoonline.com.br/lote/detalhe/17737", "I/ PEUGEOT 3008 GRIFFE AT; 2017/2018; PRETA; GASOLINA - APROX 7.200KM")</f>
      </c>
      <c r="C25" s="4" t="inlineStr">
        <is>
          <t>Vendido</t>
        </is>
      </c>
      <c r="D25" s="4" t="inlineStr">
        <is>
          <t>86</t>
        </is>
      </c>
      <c r="E25" s="5" t="inlineStr">
        <is>
          <t>93.500,00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=HYPERLINK("https://leilaoonline.com.br/lote/detalhe/17735", "202")</f>
      </c>
      <c r="B26" s="4" t="s">
        <f>=HYPERLINK("https://leilaoonline.com.br/lote/detalhe/17735", "VOLKSWAGEM AMAROK 2.0 SE CABINE DUPLA 4x4 4P 2013; PRATA; TURBO DIESEL")</f>
      </c>
      <c r="C26" s="4" t="inlineStr">
        <is>
          <t>Não vendido</t>
        </is>
      </c>
      <c r="D26" s="4" t="inlineStr">
        <is>
          <t>53</t>
        </is>
      </c>
      <c r="E26" s="5" t="inlineStr">
        <is>
          <t>56.500,00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=HYPERLINK("https://leilaoonline.com.br/lote/detalhe/17733", "203")</f>
      </c>
      <c r="B27" s="4" t="s">
        <f>=HYPERLINK("https://leilaoonline.com.br/lote/detalhe/17733", "TOYOTA; HILLUX CD SRV D4-D 4x4 3.0 TDI Aut; 2014/2015; DIESEL")</f>
      </c>
      <c r="C27" s="4" t="inlineStr">
        <is>
          <t>Não vendido</t>
        </is>
      </c>
      <c r="D27" s="4" t="inlineStr">
        <is>
          <t>118</t>
        </is>
      </c>
      <c r="E27" s="5" t="inlineStr">
        <is>
          <t>87.750,00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=HYPERLINK("https://leilaoonline.com.br/lote/detalhe/17732", "204")</f>
      </c>
      <c r="B28" s="4" t="s">
        <f>=HYPERLINK("https://leilaoonline.com.br/lote/detalhe/17732", "VW; SAVEIRO 1.6 MI 8V CE; 2010/2011; PRETA; ALCO./GASOL.")</f>
      </c>
      <c r="C28" s="4" t="inlineStr">
        <is>
          <t>Não vendido</t>
        </is>
      </c>
      <c r="D28" s="4" t="inlineStr">
        <is>
          <t>36</t>
        </is>
      </c>
      <c r="E28" s="5" t="inlineStr">
        <is>
          <t>13.650,00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=HYPERLINK("https://leilaoonline.com.br/lote/detalhe/17734", "205")</f>
      </c>
      <c r="B29" s="4" t="s">
        <f>=HYPERLINK("https://leilaoonline.com.br/lote/detalhe/17734", "RENAULT; SANDERO EXPRESSION; 1.6 8V 5p; 2011/2012; ALCO./GASOL.")</f>
      </c>
      <c r="C29" s="4" t="inlineStr">
        <is>
          <t>Não vendido</t>
        </is>
      </c>
      <c r="D29" s="4" t="inlineStr">
        <is>
          <t>16</t>
        </is>
      </c>
      <c r="E29" s="5" t="inlineStr">
        <is>
          <t>10.550,00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=HYPERLINK("https://leilaoonline.com.br/lote/detalhe/17718", "206")</f>
      </c>
      <c r="B30" s="4" t="s">
        <f>=HYPERLINK("https://leilaoonline.com.br/lote/detalhe/17718", "HONDA; CIVIC EXS FLEX (AUTOMATICO); 2007/2007; ALCO/GASOL.; CINZA")</f>
      </c>
      <c r="C30" s="4" t="inlineStr">
        <is>
          <t>Não vendido</t>
        </is>
      </c>
      <c r="D30" s="4" t="inlineStr">
        <is>
          <t>18</t>
        </is>
      </c>
      <c r="E30" s="5" t="inlineStr">
        <is>
          <t>20.500,00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=HYPERLINK("https://leilaoonline.com.br/lote/detalhe/17719", "207")</f>
      </c>
      <c r="B31" s="4" t="s">
        <f>=HYPERLINK("https://leilaoonline.com.br/lote/detalhe/17719", "TOYOTA; ETIOS HB X 13L AT; 2016/2017; ALCO/GASOL; PRATA - APROX 8.100KM")</f>
      </c>
      <c r="C31" s="4" t="inlineStr">
        <is>
          <t>Não vendido</t>
        </is>
      </c>
      <c r="D31" s="4" t="inlineStr">
        <is>
          <t>47</t>
        </is>
      </c>
      <c r="E31" s="5" t="inlineStr">
        <is>
          <t>31.250,00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=HYPERLINK("https://leilaoonline.com.br/lote/detalhe/19240", "208")</f>
      </c>
      <c r="B32" s="4" t="s">
        <f>=HYPERLINK("https://leilaoonline.com.br/lote/detalhe/19240", "FORD CARGO 815E; 2008/2009; BRANCA; DIESEL")</f>
      </c>
      <c r="C32" s="4" t="inlineStr">
        <is>
          <t>Não vendido</t>
        </is>
      </c>
      <c r="D32" s="4" t="inlineStr">
        <is>
          <t>51</t>
        </is>
      </c>
      <c r="E32" s="5" t="inlineStr">
        <is>
          <t>29.250,00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=HYPERLINK("https://leilaoonline.com.br/lote/detalhe/17711", "209")</f>
      </c>
      <c r="B33" s="4" t="s">
        <f>=HYPERLINK("https://leilaoonline.com.br/lote/detalhe/17711", "AUDI A3 turbo 150cv; 2004/2004; PRATA; GASOLINA;")</f>
      </c>
      <c r="C33" s="4" t="inlineStr">
        <is>
          <t>Não vendido</t>
        </is>
      </c>
      <c r="D33" s="4" t="inlineStr">
        <is>
          <t>12</t>
        </is>
      </c>
      <c r="E33" s="5" t="inlineStr">
        <is>
          <t>9.500,00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=HYPERLINK("https://leilaoonline.com.br/lote/detalhe/17708", "210")</f>
      </c>
      <c r="B34" s="4" t="s">
        <f>=HYPERLINK("https://leilaoonline.com.br/lote/detalhe/17708", "AUDI A6 3.0TFSI ALLR; 2013/2013; BRANCA; GASOLINA; PLACA: FHW-2015")</f>
      </c>
      <c r="C34" s="4" t="inlineStr">
        <is>
          <t>Não vendido</t>
        </is>
      </c>
      <c r="D34" s="4" t="inlineStr">
        <is>
          <t>64</t>
        </is>
      </c>
      <c r="E34" s="5" t="inlineStr">
        <is>
          <t>105.500,00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=HYPERLINK("https://leilaoonline.com.br/lote/detalhe/17720", "211")</f>
      </c>
      <c r="B35" s="4" t="s">
        <f>=HYPERLINK("https://leilaoonline.com.br/lote/detalhe/17720", "FIAT/SIENA FIRE FLEX, 2006/2007, ALCO/GASOL., PRATA")</f>
      </c>
      <c r="C35" s="4" t="inlineStr">
        <is>
          <t>Vendido</t>
        </is>
      </c>
      <c r="D35" s="4" t="inlineStr">
        <is>
          <t>29</t>
        </is>
      </c>
      <c r="E35" s="5" t="inlineStr">
        <is>
          <t>8.000,00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=HYPERLINK("https://leilaoonline.com.br/lote/detalhe/19127", "212")</f>
      </c>
      <c r="B36" s="4" t="s">
        <f>=HYPERLINK("https://leilaoonline.com.br/lote/detalhe/19127", "I/ MMC LANCER 2.0 "CVT"; 2013/2013; CINZA; GASOLINA")</f>
      </c>
      <c r="C36" s="4" t="inlineStr">
        <is>
          <t>Não vendido</t>
        </is>
      </c>
      <c r="D36" s="4" t="inlineStr">
        <is>
          <t>14</t>
        </is>
      </c>
      <c r="E36" s="5" t="inlineStr">
        <is>
          <t>17.750,00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=HYPERLINK("https://leilaoonline.com.br/lote/detalhe/17721", "213")</f>
      </c>
      <c r="B37" s="4" t="s">
        <f>=HYPERLINK("https://leilaoonline.com.br/lote/detalhe/17721", "LAND ROVER; RANGE ROVER SPORT 5.0 SC; 2010/2011; GASOLINA; PRATA")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69.500,00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=HYPERLINK("https://leilaoonline.com.br/lote/detalhe/17724", "214")</f>
      </c>
      <c r="B38" s="4" t="s">
        <f>=HYPERLINK("https://leilaoonline.com.br/lote/detalhe/17724", "HONDA; CR-V LX 2010/2010; GASOLINA; CINZA (manual proprietário e chave reserva)")</f>
      </c>
      <c r="C38" s="4" t="inlineStr">
        <is>
          <t>Não vendido</t>
        </is>
      </c>
      <c r="D38" s="4" t="inlineStr">
        <is>
          <t>17</t>
        </is>
      </c>
      <c r="E38" s="5" t="inlineStr">
        <is>
          <t>28.250,00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=HYPERLINK("https://leilaoonline.com.br/lote/detalhe/17729", "215")</f>
      </c>
      <c r="B39" s="4" t="s">
        <f>=HYPERLINK("https://leilaoonline.com.br/lote/detalhe/17729", "I; FORD TRST "TRANSIT" MODIFICAR TP; 2010/2011; BRANCA, DIESEL")</f>
      </c>
      <c r="C39" s="4" t="inlineStr">
        <is>
          <t>Não vendido</t>
        </is>
      </c>
      <c r="D39" s="4" t="inlineStr">
        <is>
          <t>3</t>
        </is>
      </c>
      <c r="E39" s="5" t="inlineStr">
        <is>
          <t>12.300,00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=HYPERLINK("https://leilaoonline.com.br/lote/detalhe/17727", "216")</f>
      </c>
      <c r="B40" s="4" t="s">
        <f>=HYPERLINK("https://leilaoonline.com.br/lote/detalhe/17727", "CITROEN, C3 GLX 1.6 16V.; 2005/2005; PRETA")</f>
      </c>
      <c r="C40" s="4" t="inlineStr">
        <is>
          <t>Não vendido</t>
        </is>
      </c>
      <c r="D40" s="4" t="inlineStr">
        <is>
          <t>36</t>
        </is>
      </c>
      <c r="E40" s="5" t="inlineStr">
        <is>
          <t>8.950,00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=HYPERLINK("https://leilaoonline.com.br/lote/detalhe/17713", "217")</f>
      </c>
      <c r="B41" s="4" t="s">
        <f>=HYPERLINK("https://leilaoonline.com.br/lote/detalhe/17713", "VW/GOL 1.0 GIV, ANO/MOD 2007/2008, PRATA, ALCO./GASOL.")</f>
      </c>
      <c r="C41" s="4" t="inlineStr">
        <is>
          <t>Não vendido</t>
        </is>
      </c>
      <c r="D41" s="4" t="inlineStr">
        <is>
          <t>32</t>
        </is>
      </c>
      <c r="E41" s="5" t="inlineStr">
        <is>
          <t>7.550,00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=HYPERLINK("https://leilaoonline.com.br/lote/detalhe/17730", "218")</f>
      </c>
      <c r="B42" s="4" t="s">
        <f>=HYPERLINK("https://leilaoonline.com.br/lote/detalhe/17730", "I; FORD TRST "TRANSIT" MODIFICAR TP; 2010/2011; BRANCA, DIESEL")</f>
      </c>
      <c r="C42" s="4" t="inlineStr">
        <is>
          <t>Não vendido</t>
        </is>
      </c>
      <c r="D42" s="4" t="inlineStr">
        <is>
          <t>21</t>
        </is>
      </c>
      <c r="E42" s="5" t="inlineStr">
        <is>
          <t>7.000,00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=HYPERLINK("https://leilaoonline.com.br/lote/detalhe/19233", "219")</f>
      </c>
      <c r="B43" s="4" t="s">
        <f>=HYPERLINK("https://leilaoonline.com.br/lote/detalhe/19233", "I/ PEUGEOT 208 GRIFFE AT; 2013/2014; CINZA; GASOLINA")</f>
      </c>
      <c r="C43" s="4" t="inlineStr">
        <is>
          <t>Não vendido</t>
        </is>
      </c>
      <c r="D43" s="4" t="inlineStr">
        <is>
          <t>8</t>
        </is>
      </c>
      <c r="E43" s="5" t="inlineStr">
        <is>
          <t>18.250,00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=HYPERLINK("https://leilaoonline.com.br/lote/detalhe/19236", "220")</f>
      </c>
      <c r="B44" s="4" t="s">
        <f>=HYPERLINK("https://leilaoonline.com.br/lote/detalhe/19236", "I/ GM CORSA SUPER W; 1999/1999; GASOLINA; VERMELHA")</f>
      </c>
      <c r="C44" s="4" t="inlineStr">
        <is>
          <t>Não vendido</t>
        </is>
      </c>
      <c r="D44" s="4" t="inlineStr">
        <is>
          <t>12</t>
        </is>
      </c>
      <c r="E44" s="5" t="inlineStr">
        <is>
          <t>2.600,00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=HYPERLINK("https://leilaoonline.com.br/lote/detalhe/17698", "223")</f>
      </c>
      <c r="B45" s="4" t="s">
        <f>=HYPERLINK("https://leilaoonline.com.br/lote/detalhe/17698", "RENAULT/ MEGANE DYN 16; 2006/2007; PRATA; ALCO,/GASOL. - Rodas Aro 19")</f>
      </c>
      <c r="C45" s="4" t="inlineStr">
        <is>
          <t>Não vendido</t>
        </is>
      </c>
      <c r="D45" s="4" t="inlineStr">
        <is>
          <t>13</t>
        </is>
      </c>
      <c r="E45" s="5" t="inlineStr">
        <is>
          <t>9.750,00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=HYPERLINK("https://leilaoonline.com.br/lote/detalhe/17725", "224")</f>
      </c>
      <c r="B46" s="4" t="s">
        <f>=HYPERLINK("https://leilaoonline.com.br/lote/detalhe/17725", "I/ MMC LANCER 2.0 "GT"; 2012/2012; PRETA; GASOLINA; "COMPLETO COM TETO E CAMBIO BORBOLETA"")</f>
      </c>
      <c r="C46" s="4" t="inlineStr">
        <is>
          <t>Não vendido</t>
        </is>
      </c>
      <c r="D46" s="4" t="inlineStr">
        <is>
          <t>49</t>
        </is>
      </c>
      <c r="E46" s="5" t="inlineStr">
        <is>
          <t>30.750,00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=HYPERLINK("https://leilaoonline.com.br/lote/detalhe/17699", "239")</f>
      </c>
      <c r="B47" s="4" t="s">
        <f>=HYPERLINK("https://leilaoonline.com.br/lote/detalhe/17699", " GM/ CELTA  1.0 LS, ANO/MOD 2011/2012, ALCO./GASOL.; PRATA")</f>
      </c>
      <c r="C47" s="4" t="inlineStr">
        <is>
          <t>Não vendido</t>
        </is>
      </c>
      <c r="D47" s="4" t="inlineStr">
        <is>
          <t>46</t>
        </is>
      </c>
      <c r="E47" s="5" t="inlineStr">
        <is>
          <t>9.400,00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=HYPERLINK("https://leilaoonline.com.br/lote/detalhe/17716", "240")</f>
      </c>
      <c r="B48" s="4" t="s">
        <f>=HYPERLINK("https://leilaoonline.com.br/lote/detalhe/17716", "FORD ECOSPORT FSL AUTOMÁTICA 2.0, 2012/2013; ALCO./GASOLI.; PRETA")</f>
      </c>
      <c r="C48" s="4" t="inlineStr">
        <is>
          <t>Não vendido</t>
        </is>
      </c>
      <c r="D48" s="4" t="inlineStr">
        <is>
          <t>35</t>
        </is>
      </c>
      <c r="E48" s="5" t="inlineStr">
        <is>
          <t>31.250,00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=HYPERLINK("https://leilaoonline.com.br/lote/detalhe/17717", "250")</f>
      </c>
      <c r="B49" s="4" t="s">
        <f>=HYPERLINK("https://leilaoonline.com.br/lote/detalhe/17717", "HYUNDAI / TUCSON GLSB, ANO 2012/2013 AUTOMÁTICO, GASOLINA; PLACA FINAL 09")</f>
      </c>
      <c r="C49" s="4" t="inlineStr">
        <is>
          <t>Não vendido</t>
        </is>
      </c>
      <c r="D49" s="4" t="inlineStr">
        <is>
          <t>23</t>
        </is>
      </c>
      <c r="E49" s="5" t="inlineStr">
        <is>
          <t>20.500,00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=HYPERLINK("https://leilaoonline.com.br/lote/detalhe/17723", "303")</f>
      </c>
      <c r="B50" s="4" t="s">
        <f>=HYPERLINK("https://leilaoonline.com.br/lote/detalhe/17723", "FORD / CARGO 815 E; 2007/2008; BRANCA; DIESEL")</f>
      </c>
      <c r="C50" s="4" t="inlineStr">
        <is>
          <t>Não vendido</t>
        </is>
      </c>
      <c r="D50" s="4" t="inlineStr">
        <is>
          <t>19</t>
        </is>
      </c>
      <c r="E50" s="5" t="inlineStr">
        <is>
          <t>34.900,00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=HYPERLINK("https://leilaoonline.com.br/lote/detalhe/17722", "310")</f>
      </c>
      <c r="B51" s="4" t="s">
        <f>=HYPERLINK("https://leilaoonline.com.br/lote/detalhe/17722", "ROLO COMPACTADOR DYNAPAC MOD CG11; MOTOR AGRALE DIESEL")</f>
      </c>
      <c r="C51" s="4" t="inlineStr">
        <is>
          <t>Não vendido</t>
        </is>
      </c>
      <c r="D51" s="4" t="inlineStr">
        <is>
          <t>27</t>
        </is>
      </c>
      <c r="E51" s="5" t="inlineStr">
        <is>
          <t>7.300,00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=HYPERLINK("https://leilaoonline.com.br/lote/detalhe/17709", "400")</f>
      </c>
      <c r="B52" s="4" t="s">
        <f>=HYPERLINK("https://leilaoonline.com.br/lote/detalhe/17709", "JOGO DE RODAS COM PNEUS 205/40/17")</f>
      </c>
      <c r="C52" s="4" t="inlineStr">
        <is>
          <t>Não vendido</t>
        </is>
      </c>
      <c r="D52" s="4" t="inlineStr">
        <is>
          <t>14</t>
        </is>
      </c>
      <c r="E52" s="5" t="inlineStr">
        <is>
          <t>900,00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=HYPERLINK("https://leilaoonline.com.br/lote/detalhe/17715", "401")</f>
      </c>
      <c r="B53" s="4" t="s">
        <f>=HYPERLINK("https://leilaoonline.com.br/lote/detalhe/17715", "JOGO DE RODAS ARO 16 X 6,5")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=HYPERLINK("https://leilaoonline.com.br/lote/detalhe/19126", "402")</f>
      </c>
      <c r="B54" s="4" t="s">
        <f>=HYPERLINK("https://leilaoonline.com.br/lote/detalhe/19126", "JG DE RODAS COM PNEUS ARO 20")</f>
      </c>
      <c r="C54" s="4" t="inlineStr">
        <is>
          <t>Não vendido</t>
        </is>
      </c>
      <c r="D54" s="4" t="inlineStr">
        <is>
          <t>13</t>
        </is>
      </c>
      <c r="E54" s="5" t="inlineStr">
        <is>
          <t>900,00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=HYPERLINK("https://leilaoonline.com.br/lote/detalhe/17701", "403")</f>
      </c>
      <c r="B55" s="4" t="s">
        <f>=HYPERLINK("https://leilaoonline.com.br/lote/detalhe/17701", "JOGO DE RODAS COM PNEUS 205/55/16")</f>
      </c>
      <c r="C55" s="4" t="inlineStr">
        <is>
          <t>Não vendido</t>
        </is>
      </c>
      <c r="D55" s="4" t="inlineStr">
        <is>
          <t>8</t>
        </is>
      </c>
      <c r="E55" s="5" t="inlineStr">
        <is>
          <t>550,00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=HYPERLINK("https://leilaoonline.com.br/lote/detalhe/17700", "412")</f>
      </c>
      <c r="B56" s="4" t="s">
        <f>=HYPERLINK("https://leilaoonline.com.br/lote/detalhe/17700", "JOGO DE RODAS COM PNEUS 205/60/15")</f>
      </c>
      <c r="C56" s="4" t="inlineStr">
        <is>
          <t>Não vendido</t>
        </is>
      </c>
      <c r="D56" s="4" t="inlineStr">
        <is>
          <t>7</t>
        </is>
      </c>
      <c r="E56" s="5" t="inlineStr">
        <is>
          <t>500,00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=HYPERLINK("https://leilaoonline.com.br/lote/detalhe/17702", "436")</f>
      </c>
      <c r="B57" s="4" t="s">
        <f>=HYPERLINK("https://leilaoonline.com.br/lote/detalhe/17702", "JOGO DE RODAS COM PNEUS 195/65/R15")</f>
      </c>
      <c r="C57" s="4" t="inlineStr">
        <is>
          <t>Não vendido</t>
        </is>
      </c>
      <c r="D57" s="4" t="inlineStr">
        <is>
          <t>8</t>
        </is>
      </c>
      <c r="E57" s="5" t="inlineStr">
        <is>
          <t>550,00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=HYPERLINK("https://leilaoonline.com.br/lote/detalhe/17705", "450")</f>
      </c>
      <c r="B58" s="4" t="s">
        <f>=HYPERLINK("https://leilaoonline.com.br/lote/detalhe/17705", "JOGO DE RODAS COM PNEUS 205/60/15")</f>
      </c>
      <c r="C58" s="4" t="inlineStr">
        <is>
          <t>Não vendido</t>
        </is>
      </c>
      <c r="D58" s="4" t="inlineStr">
        <is>
          <t>6</t>
        </is>
      </c>
      <c r="E58" s="5" t="inlineStr">
        <is>
          <t>400,00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=HYPERLINK("https://leilaoonline.com.br/lote/detalhe/17714", "452")</f>
      </c>
      <c r="B59" s="4" t="s">
        <f>=HYPERLINK("https://leilaoonline.com.br/lote/detalhe/17714", "APROX. 22 PEÇAS DE TAMBORES DE FREIO, M. BENZ, VOLVO, OUTRAS MARCAS (SEM USO) ")</f>
      </c>
      <c r="C59" s="4" t="inlineStr">
        <is>
          <t>Não vendido</t>
        </is>
      </c>
      <c r="D59" s="4" t="inlineStr">
        <is>
          <t>8</t>
        </is>
      </c>
      <c r="E59" s="5" t="inlineStr">
        <is>
          <t>800,00</t>
        </is>
      </c>
      <c r="F59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2026-10-12T22:00:24.00Z</dcterms:created>
  <dc:creator>Tellks Tecnologia</dc:creator>
  <cp:revision>0</cp:revision>
</cp:coreProperties>
</file>