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Distribuidores • Plantadeiras • Britadores • Carretas • Geradores • Semeadeiras • Pulverizadores • Peças Div.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=HYPERLINK("https://leilaoonline.com.br/lote/detalhe/337902", "001")</f>
      </c>
      <c r="B11" s="4" t="s">
        <f>=HYPERLINK("https://leilaoonline.com.br/lote/detalhe/337902", "CARRETA PARA TRANSPORTE DE PLATAFORMA")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=HYPERLINK("https://leilaoonline.com.br/lote/detalhe/337903", "002")</f>
      </c>
      <c r="B12" s="4" t="s">
        <f>=HYPERLINK("https://leilaoonline.com.br/lote/detalhe/337903", "DISTRIBUIDOR STARA HÉRCULES 10000 INÓX; ANO 2017; PESO: 3.807KG; CAP. DE CARGA: 5M³ - EQUIP. FUNCIONANDO")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=HYPERLINK("https://leilaoonline.com.br/lote/detalhe/337904", "003")</f>
      </c>
      <c r="B13" s="4" t="s">
        <f>=HYPERLINK("https://leilaoonline.com.br/lote/detalhe/337904", "ADUBADORA / DISTRIBUIDOR AGRÍCOLA; MARCA JMI; MODELO JM5050-TD - EQUIP.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=HYPERLINK("https://leilaoonline.com.br/lote/detalhe/337905", "004")</f>
      </c>
      <c r="B14" s="4" t="s">
        <f>=HYPERLINK("https://leilaoonline.com.br/lote/detalhe/337905", "TRATOR COM ADAPTAÇÃO PARA EMPILHADEIRA; CONFIG.: 4X2 - EQUIP. FUNCIONANDO - MAIS INFO. NAS ESPECIFICAÇÕES.")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=HYPERLINK("https://leilaoonline.com.br/lote/detalhe/337922", "005")</f>
      </c>
      <c r="B15" s="4" t="s">
        <f>=HYPERLINK("https://leilaoonline.com.br/lote/detalhe/337922", "CARROCERIA GRANELEIRA; MARCA: IMAVI; MODELO: TP 6518 AC; ESTR. DESTINADA AO TRANSP. DE GRÃOS - EQUIP. FUNCIONANDO")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=HYPERLINK("https://leilaoonline.com.br/lote/detalhe/337929", "006")</f>
      </c>
      <c r="B16" s="4" t="s">
        <f>=HYPERLINK("https://leilaoonline.com.br/lote/detalhe/337929", "TRATOR MARCA: VALMET; MODELO/TIPO: 980; TRAÇÃO: 4X4; MOTOR TURBO")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=HYPERLINK("https://leilaoonline.com.br/lote/detalhe/337936", "008")</f>
      </c>
      <c r="B17" s="4" t="s">
        <f>=HYPERLINK("https://leilaoonline.com.br/lote/detalhe/337936", "BRITADOR DE MANDÍBULA MARCA PLANG MODELO 9026; EQUIP. COM MOTOR WEG - EQUIP. FUNCIONANDO")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=HYPERLINK("https://leilaoonline.com.br/lote/detalhe/337937", "009")</f>
      </c>
      <c r="B18" s="4" t="s">
        <f>=HYPERLINK("https://leilaoonline.com.br/lote/detalhe/337937", "PLANTADEIRA MARCA VALTRA; ANO 2023; CONF.: 10 LINHAS - EQUIP. FUNCIONANDO")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=HYPERLINK("https://leilaoonline.com.br/lote/detalhe/337938", "010")</f>
      </c>
      <c r="B19" s="4" t="s">
        <f>=HYPERLINK("https://leilaoonline.com.br/lote/detalhe/337938", "FLUTUANTE; DIMENSÕES: 8,00 M X 5,20 M; BASE EM FIBRA; CAP. APROX. PARA 25 PESSOAS")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=HYPERLINK("https://leilaoonline.com.br/lote/detalhe/337939", "011")</f>
      </c>
      <c r="B20" s="4" t="s">
        <f>=HYPERLINK("https://leilaoonline.com.br/lote/detalhe/337939", "PÁ CARREGADEIRA VOLVO COM MOTOR - DESMONTADA")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=HYPERLINK("https://leilaoonline.com.br/lote/detalhe/337940", "012")</f>
      </c>
      <c r="B21" s="4" t="s">
        <f>=HYPERLINK("https://leilaoonline.com.br/lote/detalhe/337940", "REBOQUE DE ABASTECIMENTO MARCA BOMBAS ANDRADE; CAP. 5.000 LITROS; DATA DE FAB.: 15/06/2007")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=HYPERLINK("https://leilaoonline.com.br/lote/detalhe/337941", "013")</f>
      </c>
      <c r="B22" s="4" t="s">
        <f>=HYPERLINK("https://leilaoonline.com.br/lote/detalhe/337941", "LOTE COM APROX. 30 UNIDADES DE ESTRUTURAS E COMPONENTES METÁLICOS DESTINADOS A CARREGADORES FRONTAIS E/OU IMPL. DE TRATORES")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=HYPERLINK("https://leilaoonline.com.br/lote/detalhe/337943", "014")</f>
      </c>
      <c r="B23" s="4" t="s">
        <f>=HYPERLINK("https://leilaoonline.com.br/lote/detalhe/337943", "veja o vídeo!! GERADOR 150 KVA CABINADO E SILENCIADO - MAIS INFO. NAS ESPECIFICAÇÕES")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=HYPERLINK("https://leilaoonline.com.br/lote/detalhe/337942", "015")</f>
      </c>
      <c r="B24" s="4" t="s">
        <f>=HYPERLINK("https://leilaoonline.com.br/lote/detalhe/337942", "GERADOR 500 KVA CABINADO; MOTOR CUMMINS NTA855; GABINETE BRUSHLESS; TENSÃO TRIFÁSICO 220V/380V (CORRENTE ATÉ 800A) - FUNCIONANDO")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=HYPERLINK("https://leilaoonline.com.br/lote/detalhe/337944", "016")</f>
      </c>
      <c r="B25" s="4" t="s">
        <f>=HYPERLINK("https://leilaoonline.com.br/lote/detalhe/337944", "ESCAVADEIRA HIDRÁULICA MARCA CATERPILLAR MODELO 320DL; ANO 2017; CABINE FECHADA - EQUIP. FUNCIONANDO")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=HYPERLINK("https://leilaoonline.com.br/lote/detalhe/337945", "017")</f>
      </c>
      <c r="B26" s="4" t="s">
        <f>=HYPERLINK("https://leilaoonline.com.br/lote/detalhe/337945", "UNIDADE PARCIALMENTE DESMONTADA DE ESCAVADEIRA SOBRE ESTEIRAS; CABINE PRESENTE; MOTOR INSTALADO")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=HYPERLINK("https://leilaoonline.com.br/lote/detalhe/337946", "018")</f>
      </c>
      <c r="B27" s="4" t="s">
        <f>=HYPERLINK("https://leilaoonline.com.br/lote/detalhe/337946", "PÁ CARREGADEIRA MARCA HYUNDAI MODELO HL770-7A; ANO 2011 - EQUIP. FUNCIONANDO, FALTANDO APENAS O DIFERENCIAL")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=HYPERLINK("https://leilaoonline.com.br/lote/detalhe/337947", "019")</f>
      </c>
      <c r="B28" s="4" t="s">
        <f>=HYPERLINK("https://leilaoonline.com.br/lote/detalhe/337947", "BRITADOR DE MANDÍBULA MARCA TELSMITH; MODELO / MEDIDA: 100/60 - EQUIP. FUNCIONANDO")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=HYPERLINK("https://leilaoonline.com.br/lote/detalhe/337948", "021")</f>
      </c>
      <c r="B29" s="4" t="s">
        <f>=HYPERLINK("https://leilaoonline.com.br/lote/detalhe/337948", "BATE-ESTACA SOBRE ESTEIRAS MARCA XUZHOU MODELO JZU60; ANO 2012 - EQUIP. FUNCIONANDO - MAIS INFO. NAS ESPECIFICAÇÕES")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=HYPERLINK("https://leilaoonline.com.br/lote/detalhe/337949", "022")</f>
      </c>
      <c r="B30" s="4" t="s">
        <f>=HYPERLINK("https://leilaoonline.com.br/lote/detalhe/337949", "GRADE ARADORA; MARCA BALDAN; MODELO CRI; 24 DISCOS RECORTADOS DE 28 POL.; ANO 2020; CONTROLE REMOTO - EQUIP. FUNCIONANDO")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=HYPERLINK("https://leilaoonline.com.br/lote/detalhe/337950", "023")</f>
      </c>
      <c r="B31" s="4" t="s">
        <f>=HYPERLINK("https://leilaoonline.com.br/lote/detalhe/337950", "SUBSOLADOR / ESCARIFICADOR MARCA STARA; MODELO FOX 11H; ANO 2020; 11 HASTES; PESO: 3.820KG - EQUIP. FUNCIONANDO")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=HYPERLINK("https://leilaoonline.com.br/lote/detalhe/337954", "024")</f>
      </c>
      <c r="B32" s="4" t="s">
        <f>=HYPERLINK("https://leilaoonline.com.br/lote/detalhe/337954", "CONJUNTO MOTOBOMBA; MARCA KSB; MODELO WKL 80/5; ANO DE FABR. 1979 - EQUIP. FUNCIONANDO")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=HYPERLINK("https://leilaoonline.com.br/lote/detalhe/337955", "025")</f>
      </c>
      <c r="B33" s="4" t="s">
        <f>=HYPERLINK("https://leilaoonline.com.br/lote/detalhe/337955", "TRITURADOR / MOINHO FORRAGEIRO ESTACIONÁRIO PARA FORRAGENS E MATERIAIS AGRÍCOLAS")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=HYPERLINK("https://leilaoonline.com.br/lote/detalhe/337956", "026")</f>
      </c>
      <c r="B34" s="4" t="s">
        <f>=HYPERLINK("https://leilaoonline.com.br/lote/detalhe/337956", "MOINHO / TRITURADOR DE GRÃOS ESTACIONÁRIO - EQUIP. FUNCIONANDO")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=HYPERLINK("https://leilaoonline.com.br/lote/detalhe/337957", "027")</f>
      </c>
      <c r="B35" s="4" t="s">
        <f>=HYPERLINK("https://leilaoonline.com.br/lote/detalhe/337957", "SEMEADORA - ADUBADEIRA MARCA CASE IH; MODELO 3215 EASY RISER - EQUIP. FUNCIONANDO")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=HYPERLINK("https://leilaoonline.com.br/lote/detalhe/337958", "028")</f>
      </c>
      <c r="B36" s="4" t="s">
        <f>=HYPERLINK("https://leilaoonline.com.br/lote/detalhe/337958", "PLANTADEIRA / SEMEADORA - ADUBADORA MARCA SEMEATO; MODELO MASTER 13/15; 13 LINHAS; SISTEMA DE PLANTIO DIRETO - EQUIP. FUNCIONANDO")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=HYPERLINK("https://leilaoonline.com.br/lote/detalhe/337959", "029")</f>
      </c>
      <c r="B37" s="4" t="s">
        <f>=HYPERLINK("https://leilaoonline.com.br/lote/detalhe/337959", "PULVERIZADOR AUTOPROPELIDO; MARCA STARA; MODELO GLADIATOR; ANO 2012; SISTEMA HIDROSTÁTICO 4X4 - EQUIP. FUNCIONANDO")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=HYPERLINK("https://leilaoonline.com.br/lote/detalhe/337960", "030")</f>
      </c>
      <c r="B38" s="4" t="s">
        <f>=HYPERLINK("https://leilaoonline.com.br/lote/detalhe/337960", "TRATOR VALTRA / VALMET MODELO 1680; TRAÇÃO 4X4 - EQUIP. FUNCIONANDO")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=HYPERLINK("https://leilaoonline.com.br/lote/detalhe/337961", "031")</f>
      </c>
      <c r="B39" s="4" t="s">
        <f>=HYPERLINK("https://leilaoonline.com.br/lote/detalhe/337961", "TRATOR AGRÍCOLA MARCA VALTRA; MODELO BM110; TRAÇÃO 4X4 - EQUIP. FUNCIONANDO")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=HYPERLINK("https://leilaoonline.com.br/lote/detalhe/337962", "032")</f>
      </c>
      <c r="B40" s="4" t="s">
        <f>=HYPERLINK("https://leilaoonline.com.br/lote/detalhe/337962", "TRATOR AGRÍCOLA MARCA CASE IH; MODELO MXM 165; TRATOR CABINADO - EQUIP. FUNCIONANDO")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=HYPERLINK("https://leilaoonline.com.br/lote/detalhe/337963", "033")</f>
      </c>
      <c r="B41" s="4" t="s">
        <f>=HYPERLINK("https://leilaoonline.com.br/lote/detalhe/337963", "ROTATIVA / ENXADA ROTATIVA AGRÍCOLA PARA PREPARO DO SOLO - EQUIP. FUNCIONANDO")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=HYPERLINK("https://leilaoonline.com.br/lote/detalhe/337964", "034")</f>
      </c>
      <c r="B42" s="4" t="s">
        <f>=HYPERLINK("https://leilaoonline.com.br/lote/detalhe/337964", "PLANTADEIRA; MARCA JUMIL; MODELO JM 2400; ANO 2005; 5 LINHAS; SISTEMA PNEUMÁTICO A VÁCUO - EQUIP. FUNCIONANDO")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=HYPERLINK("https://leilaoonline.com.br/lote/detalhe/337965", "035")</f>
      </c>
      <c r="B43" s="4" t="s">
        <f>=HYPERLINK("https://leilaoonline.com.br/lote/detalhe/337965", "TRINCHA AGRÍCOLA MARCA HM AGRO; MODELO SOBERANO 3300 - EQUIP. FUNCIONANDO")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=HYPERLINK("https://leilaoonline.com.br/lote/detalhe/337966", "036")</f>
      </c>
      <c r="B44" s="4" t="s">
        <f>=HYPERLINK("https://leilaoonline.com.br/lote/detalhe/337966", "DISTRIBUIDOR MINAME DE ADUBO E CALCÁRIO - EQUIP. FUNCIONANDO")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=HYPERLINK("https://leilaoonline.com.br/lote/detalhe/337967", "037")</f>
      </c>
      <c r="B45" s="4" t="s">
        <f>=HYPERLINK("https://leilaoonline.com.br/lote/detalhe/337967", "SEMEADEIRA - ADUBADORA MARCA PLANTI CENTER; MODELO SFR 27.000; 27 LINHAS PANTOGRÁFICAS EXTRA PESADAS - EQUIP. FUNCIONANDO")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=HYPERLINK("https://leilaoonline.com.br/lote/detalhe/337968", "038")</f>
      </c>
      <c r="B46" s="4" t="s">
        <f>=HYPERLINK("https://leilaoonline.com.br/lote/detalhe/337968", "PULVERIZADOR MARCA JACTO; MODELO ADVANCE VORTEX; BARRAS DE PULVERIZAÇÃO COM 18 METROS - EQUIP. FUNCIONANDO")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=HYPERLINK("https://leilaoonline.com.br/lote/detalhe/337969", "039")</f>
      </c>
      <c r="B47" s="4" t="s">
        <f>=HYPERLINK("https://leilaoonline.com.br/lote/detalhe/337969", "GRADE ARADORA MARCA BALDAN; GRADE DE ARRASTO COM DISCOS RECORTADOS - EQUIP. FUNCIONANDO")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=HYPERLINK("https://leilaoonline.com.br/lote/detalhe/337970", "040")</f>
      </c>
      <c r="B48" s="4" t="s">
        <f>=HYPERLINK("https://leilaoonline.com.br/lote/detalhe/337970", "SUBSOLADOR / ESCARIFICADOR MARCA STARA; MODELO ASA LASER; 5 HASTES - EQUIP. FUNCIONANDO")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=HYPERLINK("https://leilaoonline.com.br/lote/detalhe/337971", "041")</f>
      </c>
      <c r="B49" s="4" t="s">
        <f>=HYPERLINK("https://leilaoonline.com.br/lote/detalhe/337971", "ARADO DE AIVECAS; 4 CORPOS; ESTRUTURA REFORÇADA; RODADO PARA TRANSPORTE E CONTROLE DE PROFUNDIDADE - EQUIP. FUNCIONANDO")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=HYPERLINK("https://leilaoonline.com.br/lote/detalhe/337972", "042")</f>
      </c>
      <c r="B50" s="4" t="s">
        <f>=HYPERLINK("https://leilaoonline.com.br/lote/detalhe/337972", "CARRETA-TANQUE MARCA INCOMAGRI; MODELO CTIN 4000; CAP. 4.000 LITROS - EQUIP. FUNCIONANDO")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=HYPERLINK("https://leilaoonline.com.br/lote/detalhe/337973", "043")</f>
      </c>
      <c r="B51" s="4" t="s">
        <f>=HYPERLINK("https://leilaoonline.com.br/lote/detalhe/337973", "BRITADOR CÔNICO MARCA RENCO; MOTOR ELÉTRICO DE 200 KVA; ESTR. METÁLICA DE SUSTENTAÇÃO INCLUSA - EQUIP. FUNCIONANDO")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=HYPERLINK("https://leilaoonline.com.br/lote/detalhe/337974", "044")</f>
      </c>
      <c r="B52" s="4" t="s">
        <f>=HYPERLINK("https://leilaoonline.com.br/lote/detalhe/337974", "BOMBA DE IRRIGAÇÃO 2 ESTÁGIOS; DIÂMETRO DE 6 POL.; MOTOR DE 175 CV; ROTAÇÃO 1.785 RPM - EQUIP. PAROU FUNCIONANDO")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=HYPERLINK("https://leilaoonline.com.br/lote/detalhe/337975", "045")</f>
      </c>
      <c r="B53" s="4" t="s">
        <f>=HYPERLINK("https://leilaoonline.com.br/lote/detalhe/337975", "TURBINA PARA GERAÇÃO DE ENERGIA; ACOMPANHA GERADOR; EQUIP. COM CHAVE CONTROLADORA DE ENERGIA")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=HYPERLINK("https://leilaoonline.com.br/lote/detalhe/337976", "046")</f>
      </c>
      <c r="B54" s="4" t="s">
        <f>=HYPERLINK("https://leilaoonline.com.br/lote/detalhe/337976", "LOTE C/ 3 DISJUNTORES INDUSTRIAIS - FUNCIONANDO - MAIS INFO. NAS IMAGENS")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=HYPERLINK("https://leilaoonline.com.br/lote/detalhe/337977", "047")</f>
      </c>
      <c r="B55" s="4" t="s">
        <f>=HYPERLINK("https://leilaoonline.com.br/lote/detalhe/337977", "LOTE C/ 4 PLANTADEIRAS DE GRÃOS, SENDO 01 PLANTADEIRA MARCA TATU E 03 PLANTADEIRAS MARCA SEMEATO")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=HYPERLINK("https://leilaoonline.com.br/lote/detalhe/337978", "048")</f>
      </c>
      <c r="B56" s="4" t="s">
        <f>=HYPERLINK("https://leilaoonline.com.br/lote/detalhe/337978", "veja o vídeo!! PÁ CARREGADEIRA MARCA CATERPILLAR; MODELO 938G; ANO 2002; ARTICULADA COM CONCHA FRONTAL; CABINE FECHADA - MÁQ. FUNCIONANDO")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=HYPERLINK("https://leilaoonline.com.br/lote/detalhe/337979", "049")</f>
      </c>
      <c r="B57" s="4" t="s">
        <f>=HYPERLINK("https://leilaoonline.com.br/lote/detalhe/337979", "PULVERIZADOR AUTOPROPELIDO MARCA CASE IH; MODELO PATRIOT 350 - EQUIP. FUNCIONANDO")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=HYPERLINK("https://leilaoonline.com.br/lote/detalhe/337980", "050")</f>
      </c>
      <c r="B58" s="4" t="s">
        <f>=HYPERLINK("https://leilaoonline.com.br/lote/detalhe/337980", "veja o vídeo!! PÁ CARREGADEIRA MARCA SEM MODELO 638; ANO 2016; MOTOR 6BT5.9-C125 - EQUIP. FUNCIONANDO")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=HYPERLINK("https://leilaoonline.com.br/lote/detalhe/337981", "051")</f>
      </c>
      <c r="B59" s="4" t="s">
        <f>=HYPERLINK("https://leilaoonline.com.br/lote/detalhe/337981", "MISTURADOR EQUIPADO C/ MOTOR ELÉTRICO E REDUTOR; 1,50M DE LARG.")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=HYPERLINK("https://leilaoonline.com.br/lote/detalhe/337982", "053")</f>
      </c>
      <c r="B60" s="4" t="s">
        <f>=HYPERLINK("https://leilaoonline.com.br/lote/detalhe/337982", "CARRETA AGRÍCOLA PARA TRANSPORTE; CAP. INDICADA: 3.000KG")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=HYPERLINK("https://leilaoonline.com.br/lote/detalhe/337983", "054")</f>
      </c>
      <c r="B61" s="4" t="s">
        <f>=HYPERLINK("https://leilaoonline.com.br/lote/detalhe/337983", "CARRETA AGRÍCOLA PARA TRANSPORTE; CAP. INDICADA: 3.000KG")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=HYPERLINK("https://leilaoonline.com.br/lote/detalhe/337984", "057")</f>
      </c>
      <c r="B62" s="4" t="s">
        <f>=HYPERLINK("https://leilaoonline.com.br/lote/detalhe/337984", "CARRETA AGRÍCOLA PARA TRANSPORTE; CAP. INDICADA: 3.000KG")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=HYPERLINK("https://leilaoonline.com.br/lote/detalhe/337985", "059")</f>
      </c>
      <c r="B63" s="4" t="s">
        <f>=HYPERLINK("https://leilaoonline.com.br/lote/detalhe/337985", "CARRETA-TANQUE C/ RESERVATÓRIO DE FIBRA. CAP. INDICADA: 4.000L")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=HYPERLINK("https://leilaoonline.com.br/lote/detalhe/337986", "064")</f>
      </c>
      <c r="B64" s="4" t="s">
        <f>=HYPERLINK("https://leilaoonline.com.br/lote/detalhe/337986", "PULVERIZADOR AGRÍCOLA MARCA STARA; CAP. 500L")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=HYPERLINK("https://leilaoonline.com.br/lote/detalhe/337987", "065")</f>
      </c>
      <c r="B65" s="4" t="s">
        <f>=HYPERLINK("https://leilaoonline.com.br/lote/detalhe/337987", "MÁQUINA ROTATIVA CWA OURINHOS; SISTEMA A CARVÃO E LENHA; EQUIP. C/ MOTORREDUTOR")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=HYPERLINK("https://leilaoonline.com.br/lote/detalhe/337988", "066")</f>
      </c>
      <c r="B66" s="4" t="s">
        <f>=HYPERLINK("https://leilaoonline.com.br/lote/detalhe/337988", "BOCA DE COLHEDORA PARA 6 LINHAS")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=HYPERLINK("https://leilaoonline.com.br/lote/detalhe/337989", "067")</f>
      </c>
      <c r="B67" s="4" t="s">
        <f>=HYPERLINK("https://leilaoonline.com.br/lote/detalhe/337989", "PLANTADEIRA JOHN DEERE")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=HYPERLINK("https://leilaoonline.com.br/lote/detalhe/337990", "071")</f>
      </c>
      <c r="B68" s="4" t="s">
        <f>=HYPERLINK("https://leilaoonline.com.br/lote/detalhe/337990", "PLANTADEIRA / ADUBADEIRA AGRÍCOLA TATU")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=HYPERLINK("https://leilaoonline.com.br/lote/detalhe/337991", "073")</f>
      </c>
      <c r="B69" s="4" t="s">
        <f>=HYPERLINK("https://leilaoonline.com.br/lote/detalhe/337991", "LOTE C/ 3 RESFRIADORES")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=HYPERLINK("https://leilaoonline.com.br/lote/detalhe/337992", "074")</f>
      </c>
      <c r="B70" s="4" t="s">
        <f>=HYPERLINK("https://leilaoonline.com.br/lote/detalhe/337992", "TURBINA DE GERAR ENERGIA C/ GERADOR C/ CHAVE CONTROLADOR DE ENERGIA")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=HYPERLINK("https://leilaoonline.com.br/lote/detalhe/337993", "075")</f>
      </c>
      <c r="B71" s="4" t="s">
        <f>=HYPERLINK("https://leilaoonline.com.br/lote/detalhe/337993", "TURBINA DE GERAR ENERGIA C/ GERADOR DE 200 KVA")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=HYPERLINK("https://leilaoonline.com.br/lote/detalhe/337995", "076")</f>
      </c>
      <c r="B72" s="4" t="s">
        <f>=HYPERLINK("https://leilaoonline.com.br/lote/detalhe/337995", "TORNO MECÂNICO CONVENCIONAL; MARCA IMOR/ROMI; MODELO IMOR-520 - EQUIP. FUNCIONANDO")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=HYPERLINK("https://leilaoonline.com.br/lote/detalhe/337997", "077")</f>
      </c>
      <c r="B73" s="4" t="s">
        <f>=HYPERLINK("https://leilaoonline.com.br/lote/detalhe/337997", "TORNO MECÂNICO CONVENCIONAL ROMI; LINHA IMOR; MODELO IMOR-520 - EQUIP. FUNCIONANDO")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=HYPERLINK("https://leilaoonline.com.br/lote/detalhe/337996", "078")</f>
      </c>
      <c r="B74" s="4" t="s">
        <f>=HYPERLINK("https://leilaoonline.com.br/lote/detalhe/337996", "FRESADORA FERRAMENTEIRA VERTICAL; MARCA MANROD; MODELO MR-9400VC; ANO 2025; ALIMENTAÇÃO 220/380V; TRIFÁSICA; C/ INDICADOR DIGITAL NOS EIXOS X, Y E Z - EQUIP. FUNCIONANDO")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=HYPERLINK("https://leilaoonline.com.br/lote/detalhe/337994", "080")</f>
      </c>
      <c r="B75" s="4" t="s">
        <f>=HYPERLINK("https://leilaoonline.com.br/lote/detalhe/337994", "BOCA COLHEDEIRA DE 6 LINHAS")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=HYPERLINK("https://leilaoonline.com.br/lote/detalhe/337998", "081")</f>
      </c>
      <c r="B76" s="4" t="s">
        <f>=HYPERLINK("https://leilaoonline.com.br/lote/detalhe/337998", "LOTE C/ APROX. 40 TON. DE CORDOALHA USADO; DIÂMETRO APROX. 19 MM")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=HYPERLINK("https://leilaoonline.com.br/lote/detalhe/337999", "082")</f>
      </c>
      <c r="B77" s="4" t="s">
        <f>=HYPERLINK("https://leilaoonline.com.br/lote/detalhe/337999", "LOTE C/ 4 UNIDADES DE MARTELETES ROMPEORES HIDRÁULICOS PARA ESCAVADEIRA; MARCA OU INSCRIÇÃO APARENTE: MX")</f>
      </c>
      <c r="C77" s="4" t="inlineStr">
        <is>
          <t>Aguardando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=HYPERLINK("https://leilaoonline.com.br/lote/detalhe/338000", "083")</f>
      </c>
      <c r="B78" s="4" t="s">
        <f>=HYPERLINK("https://leilaoonline.com.br/lote/detalhe/338000", "veja o vídeo!! LOTE C/ APROX. 53 BOMBAS SUBMERSÍVEIS ELÉTRICAS PARA DRENAGEM; MARCA SULZER; MODELO MINI 70GT - MAIS INFO. NAS ESPECIFICAÇÕES")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=HYPERLINK("https://leilaoonline.com.br/lote/detalhe/338001", "085")</f>
      </c>
      <c r="B79" s="4" t="s">
        <f>=HYPERLINK("https://leilaoonline.com.br/lote/detalhe/338001", "CAMINHÃO FORD/CARGO 2626; ANO 2003/2003; COR BRANCA; COMB. DIESEL; C/ 2 CAÇAMBAS SEMI NOVAS E 1 PRANCHA - FUNCIONANDO")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120.000,00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=HYPERLINK("https://leilaoonline.com.br/lote/detalhe/338002", "086")</f>
      </c>
      <c r="B80" s="4" t="s">
        <f>=HYPERLINK("https://leilaoonline.com.br/lote/detalhe/338002", "GUINCHO DE ARRASTO - FUNCIONANDO")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=HYPERLINK("https://leilaoonline.com.br/lote/detalhe/338003", "087")</f>
      </c>
      <c r="B81" s="4" t="s">
        <f>=HYPERLINK("https://leilaoonline.com.br/lote/detalhe/338003", "GRADE DE ARRASTO DE 18 DISCOS DE 28 POLEGADAS")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=HYPERLINK("https://leilaoonline.com.br/lote/detalhe/338004", "088")</f>
      </c>
      <c r="B82" s="4" t="s">
        <f>=HYPERLINK("https://leilaoonline.com.br/lote/detalhe/338004", "ROÇADEIRA DE DOIS CORTES MARCA INRODA")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=HYPERLINK("https://leilaoonline.com.br/lote/detalhe/338005", "089")</f>
      </c>
      <c r="B83" s="4" t="s">
        <f>=HYPERLINK("https://leilaoonline.com.br/lote/detalhe/338005", "veja o vídeo!! COLHEDEIRA MARCA CASE FILIPADA; ANO 2011 30 PÉS - EQUIP. FUNCIONANDO")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=HYPERLINK("https://leilaoonline.com.br/lote/detalhe/338006", "090")</f>
      </c>
      <c r="B84" s="4" t="s">
        <f>=HYPERLINK("https://leilaoonline.com.br/lote/detalhe/338006", "COLHEDEIRA BALÃO CASE IH; MODELO 2388; LINHA AXIAL FLOW; VERSÃO EXTREME - FUNCIONANDO")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20.000,00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=HYPERLINK("https://leilaoonline.com.br/lote/detalhe/338007", "091")</f>
      </c>
      <c r="B85" s="4" t="s">
        <f>=HYPERLINK("https://leilaoonline.com.br/lote/detalhe/338007", "PEÇAS DE ROTULADORA DE AÇO INÓX - PREÇO POR KG")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15,00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=HYPERLINK("https://leilaoonline.com.br/lote/detalhe/338008", "092")</f>
      </c>
      <c r="B86" s="4" t="s">
        <f>=HYPERLINK("https://leilaoonline.com.br/lote/detalhe/338008", "REDUTOR DE GRANDE PORTE")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=HYPERLINK("https://leilaoonline.com.br/lote/detalhe/338009", "093")</f>
      </c>
      <c r="B87" s="4" t="s">
        <f>=HYPERLINK("https://leilaoonline.com.br/lote/detalhe/338009", "LOTE C/ APROX.  7 TON. / 130 TUBOS PARA PERFURAÇÃO DE POÇOS ARTESIANOS; TAMANHO VARIA DE 2,30 A 4 METROS; POSSUI APROX. 3 POL./4POL. NA BOCA DE EMENDA")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=HYPERLINK("https://leilaoonline.com.br/lote/detalhe/338010", "094")</f>
      </c>
      <c r="B88" s="4" t="s">
        <f>=HYPERLINK("https://leilaoonline.com.br/lote/detalhe/338010", "CAMINHÃO I/M. BENZ 311CDISTREETC; ANO 2014/2014; COR BRANCA; COMB. DIESEL - MOTOR DESMONTADO")</f>
      </c>
      <c r="C88" s="4" t="inlineStr">
        <is>
          <t>Aguardando</t>
        </is>
      </c>
      <c r="D88" s="4" t="inlineStr">
        <is>
          <t>0</t>
        </is>
      </c>
      <c r="E88" s="5" t="inlineStr">
        <is>
          <t>30.000,00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=HYPERLINK("https://leilaoonline.com.br/lote/detalhe/338011", "095")</f>
      </c>
      <c r="B89" s="4" t="s">
        <f>=HYPERLINK("https://leilaoonline.com.br/lote/detalhe/338011", "LOTE C/ 4 CENTRÍFUGAS DX 409 ALFA LAVAL - TODAS SEM MOTOR")</f>
      </c>
      <c r="C89" s="4" t="inlineStr">
        <is>
          <t>Aguardando</t>
        </is>
      </c>
      <c r="D89" s="4" t="inlineStr">
        <is>
          <t>0</t>
        </is>
      </c>
      <c r="E89" s="5" t="inlineStr">
        <is>
          <t>25.000,00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=HYPERLINK("https://leilaoonline.com.br/lote/detalhe/338012", "096")</f>
      </c>
      <c r="B90" s="4" t="s">
        <f>=HYPERLINK("https://leilaoonline.com.br/lote/detalhe/338012", "LOTE C/ 9 REDUTORES DE GRANDE PORTE")</f>
      </c>
      <c r="C90" s="4" t="inlineStr">
        <is>
          <t>Aguardando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=HYPERLINK("https://leilaoonline.com.br/lote/detalhe/338013", "097")</f>
      </c>
      <c r="B91" s="4" t="s">
        <f>=HYPERLINK("https://leilaoonline.com.br/lote/detalhe/338013", "LOTE C/ 3 REDUTORES")</f>
      </c>
      <c r="C91" s="4" t="inlineStr">
        <is>
          <t>Aguardando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=HYPERLINK("https://leilaoonline.com.br/lote/detalhe/338014", "098")</f>
      </c>
      <c r="B92" s="4" t="s">
        <f>=HYPERLINK("https://leilaoonline.com.br/lote/detalhe/338014", "LOTE C/ 4 BOMBAS EM AÇO INÓX")</f>
      </c>
      <c r="C92" s="4" t="inlineStr">
        <is>
          <t>Aguardando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=HYPERLINK("https://leilaoonline.com.br/lote/detalhe/338015", "099")</f>
      </c>
      <c r="B93" s="4" t="s">
        <f>=HYPERLINK("https://leilaoonline.com.br/lote/detalhe/338015", "LOTE C/ 3 PENEIRAS EM AÇO INÓX")</f>
      </c>
      <c r="C93" s="4" t="inlineStr">
        <is>
          <t>Aguardando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=HYPERLINK("https://leilaoonline.com.br/lote/detalhe/338016", "100")</f>
      </c>
      <c r="B94" s="4" t="s">
        <f>=HYPERLINK("https://leilaoonline.com.br/lote/detalhe/338016", "LOTE C/ 6 ENGRENAGENS E REDUTORES DA VOLANDEIRA 54; PESO APROX. 110 TON. - FUNCIONANDO")</f>
      </c>
      <c r="C94" s="4" t="inlineStr">
        <is>
          <t>Aguardando</t>
        </is>
      </c>
      <c r="D94" s="4" t="inlineStr">
        <is>
          <t>0</t>
        </is>
      </c>
      <c r="E94" s="5" t="inlineStr">
        <is>
          <t>120.000,00</t>
        </is>
      </c>
      <c r="F94" s="4" t="inlineStr">
        <is>
          <t>5000.00</t>
        </is>
      </c>
    </row>
    <row collapsed="false" customFormat="false" customHeight="false" hidden="false" ht="12.1" outlineLevel="0" r="95">
      <c r="A95" s="5" t="s">
        <f>=HYPERLINK("https://leilaoonline.com.br/lote/detalhe/338017", "101")</f>
      </c>
      <c r="B95" s="4" t="s">
        <f>=HYPERLINK("https://leilaoonline.com.br/lote/detalhe/338017", "CARRETA PARA TRANSPORTE DE EQUIPAMENTOS")</f>
      </c>
      <c r="C95" s="4" t="inlineStr">
        <is>
          <t>Aguardando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=HYPERLINK("https://leilaoonline.com.br/lote/detalhe/338018", "102")</f>
      </c>
      <c r="B96" s="4" t="s">
        <f>=HYPERLINK("https://leilaoonline.com.br/lote/detalhe/338018", "CARRETA PARA TRANSPORTE DE EQUIPAMENTOS")</f>
      </c>
      <c r="C96" s="4" t="inlineStr">
        <is>
          <t>Aguardando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=HYPERLINK("https://leilaoonline.com.br/lote/detalhe/338019", "103")</f>
      </c>
      <c r="B97" s="4" t="s">
        <f>=HYPERLINK("https://leilaoonline.com.br/lote/detalhe/338019", "veja o vídeo!! LOTE C/ APROX. 12 UNIDADES DE EQUIPAMENTOS PARA TINGIMENTO DE TECELAGEM; TAMANHO DE 2MIL LITROS ATÉ 5MIL LITROS - TODOS EM AÇO INÓX - PREÇO POR KG")</f>
      </c>
      <c r="C97" s="4" t="inlineStr">
        <is>
          <t>Aguardando</t>
        </is>
      </c>
      <c r="D97" s="4" t="inlineStr">
        <is>
          <t>0</t>
        </is>
      </c>
      <c r="E97" s="5" t="inlineStr">
        <is>
          <t>10,00</t>
        </is>
      </c>
      <c r="F97" s="4" t="inlineStr">
        <is>
          <t>5.00</t>
        </is>
      </c>
    </row>
    <row collapsed="false" customFormat="false" customHeight="false" hidden="false" ht="12.1" outlineLevel="0" r="98">
      <c r="A98" s="5" t="s">
        <f>=HYPERLINK("https://leilaoonline.com.br/lote/detalhe/338020", "104")</f>
      </c>
      <c r="B98" s="4" t="s">
        <f>=HYPERLINK("https://leilaoonline.com.br/lote/detalhe/338020", "TROCADOR DE CALOR EM AÇO INÓX 316; COMP. 4.60 X 90 DE LARG. - EQUIP. DE TECELAGEM - PREÇO POR KG")</f>
      </c>
      <c r="C98" s="4" t="inlineStr">
        <is>
          <t>Aguardando</t>
        </is>
      </c>
      <c r="D98" s="4" t="inlineStr">
        <is>
          <t>0</t>
        </is>
      </c>
      <c r="E98" s="5" t="inlineStr">
        <is>
          <t>10,00</t>
        </is>
      </c>
      <c r="F98" s="4" t="inlineStr">
        <is>
          <t>5.00</t>
        </is>
      </c>
    </row>
    <row collapsed="false" customFormat="false" customHeight="false" hidden="false" ht="12.1" outlineLevel="0" r="99">
      <c r="A99" s="5" t="s">
        <f>=HYPERLINK("https://leilaoonline.com.br/lote/detalhe/338021", "105")</f>
      </c>
      <c r="B99" s="4" t="s">
        <f>=HYPERLINK("https://leilaoonline.com.br/lote/detalhe/338021", "TANQUE ECONOFLOR DE AÇO EM INÓX 316; COMP. 4.20 X 2.10 LARG. - PREÇO POR KG")</f>
      </c>
      <c r="C99" s="4" t="inlineStr">
        <is>
          <t>Aguardando</t>
        </is>
      </c>
      <c r="D99" s="4" t="inlineStr">
        <is>
          <t>0</t>
        </is>
      </c>
      <c r="E99" s="5" t="inlineStr">
        <is>
          <t>10,00</t>
        </is>
      </c>
      <c r="F99" s="4" t="inlineStr">
        <is>
          <t>5.00</t>
        </is>
      </c>
    </row>
    <row collapsed="false" customFormat="false" customHeight="false" hidden="false" ht="12.1" outlineLevel="0" r="100">
      <c r="A100" s="5" t="s">
        <f>=HYPERLINK("https://leilaoonline.com.br/lote/detalhe/338022", "106")</f>
      </c>
      <c r="B100" s="4" t="s">
        <f>=HYPERLINK("https://leilaoonline.com.br/lote/detalhe/338022", "LOTE C/ APROX. 8 TANQUES EM AÇO INÓX 316; TAMANHO A PARTIR DE 400 LITROS ATÉ 1MIL LITROS - PREÇO POR KG")</f>
      </c>
      <c r="C100" s="4" t="inlineStr">
        <is>
          <t>Aguardando</t>
        </is>
      </c>
      <c r="D100" s="4" t="inlineStr">
        <is>
          <t>0</t>
        </is>
      </c>
      <c r="E100" s="5" t="inlineStr">
        <is>
          <t>10,00</t>
        </is>
      </c>
      <c r="F100" s="4" t="inlineStr">
        <is>
          <t>5.00</t>
        </is>
      </c>
    </row>
    <row collapsed="false" customFormat="false" customHeight="false" hidden="false" ht="12.1" outlineLevel="0" r="101">
      <c r="A101" s="5" t="s">
        <f>=HYPERLINK("https://leilaoonline.com.br/lote/detalhe/338026", "107")</f>
      </c>
      <c r="B101" s="4" t="s">
        <f>=HYPERLINK("https://leilaoonline.com.br/lote/detalhe/338026", "veja o vídeo!! LOTE C/ BRITADOR CÔNICO HIDRÁULICO F200 E MOTOR 250CV")</f>
      </c>
      <c r="C101" s="4" t="inlineStr">
        <is>
          <t>Aguardando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=HYPERLINK("https://leilaoonline.com.br/lote/detalhe/338023", "108")</f>
      </c>
      <c r="B102" s="4" t="s">
        <f>=HYPERLINK("https://leilaoonline.com.br/lote/detalhe/338023", "TANQUE DE AR COMPRIMIDO; COMP. 4,50 X 80 LARG; PESO APROX. 4 TON.")</f>
      </c>
      <c r="C102" s="4" t="inlineStr">
        <is>
          <t>Aguardando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=HYPERLINK("https://leilaoonline.com.br/lote/detalhe/338024", "109")</f>
      </c>
      <c r="B103" s="4" t="s">
        <f>=HYPERLINK("https://leilaoonline.com.br/lote/detalhe/338024", "MÁQUINA PARA DESEMPENAR TAMBOR - FUNCIONANDO")</f>
      </c>
      <c r="C103" s="4" t="inlineStr">
        <is>
          <t>Aguardando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=HYPERLINK("https://leilaoonline.com.br/lote/detalhe/338025", "110")</f>
      </c>
      <c r="B104" s="4" t="s">
        <f>=HYPERLINK("https://leilaoonline.com.br/lote/detalhe/338025", "veja o vídeo!! LOTE C/ CAIXA DE TRANSFORMADOR DE 75 ATÉ 1.500 KVA; PESO APROX. 12 TON. ")</f>
      </c>
      <c r="C104" s="4" t="inlineStr">
        <is>
          <t>Aguardando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=HYPERLINK("https://leilaoonline.com.br/lote/detalhe/338027", "111")</f>
      </c>
      <c r="B105" s="4" t="s">
        <f>=HYPERLINK("https://leilaoonline.com.br/lote/detalhe/338027", "GUILHOTINA DE 2.50 DE COMPRIMENTO")</f>
      </c>
      <c r="C105" s="4" t="inlineStr">
        <is>
          <t>Aguardando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=HYPERLINK("https://leilaoonline.com.br/lote/detalhe/338028", "112")</f>
      </c>
      <c r="B106" s="4" t="s">
        <f>=HYPERLINK("https://leilaoonline.com.br/lote/detalhe/338028", "COMPRESSOR DE 60 PÉS - FUNCIONANDO, REFORMADO")</f>
      </c>
      <c r="C106" s="4" t="inlineStr">
        <is>
          <t>Aguardando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=HYPERLINK("https://leilaoonline.com.br/lote/detalhe/338029", "113")</f>
      </c>
      <c r="B107" s="4" t="s">
        <f>=HYPERLINK("https://leilaoonline.com.br/lote/detalhe/338029", "LOTE C/ APROX. 45 REFLETORES DE 400 VOLTS PARA CAMPO DE FUTEBOL")</f>
      </c>
      <c r="C107" s="4" t="inlineStr">
        <is>
          <t>Aguardando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=HYPERLINK("https://leilaoonline.com.br/lote/detalhe/338030", "114")</f>
      </c>
      <c r="B108" s="4" t="s">
        <f>=HYPERLINK("https://leilaoonline.com.br/lote/detalhe/338030", "LOTE C/ APROX. 15 UNIDADES DE MÁQUINAS DE TECELAGEM GROSSE WEBEREIMASCHINEN G.M.B.H")</f>
      </c>
      <c r="C108" s="4" t="inlineStr">
        <is>
          <t>Aguardando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=HYPERLINK("https://leilaoonline.com.br/lote/detalhe/338031", "115")</f>
      </c>
      <c r="B109" s="4" t="s">
        <f>=HYPERLINK("https://leilaoonline.com.br/lote/detalhe/338031", "LOTE C/ 2 PEÇAS EM AÇO INÓX 316 - PREÇO POR KG")</f>
      </c>
      <c r="C109" s="4" t="inlineStr">
        <is>
          <t>Aguardando</t>
        </is>
      </c>
      <c r="D109" s="4" t="inlineStr">
        <is>
          <t>0</t>
        </is>
      </c>
      <c r="E109" s="5" t="inlineStr">
        <is>
          <t>8,00</t>
        </is>
      </c>
      <c r="F109" s="4" t="inlineStr">
        <is>
          <t>4.00</t>
        </is>
      </c>
    </row>
    <row collapsed="false" customFormat="false" customHeight="false" hidden="false" ht="12.1" outlineLevel="0" r="110">
      <c r="A110" s="5" t="s">
        <f>=HYPERLINK("https://leilaoonline.com.br/lote/detalhe/338032", "116")</f>
      </c>
      <c r="B110" s="4" t="s">
        <f>=HYPERLINK("https://leilaoonline.com.br/lote/detalhe/338032", "EMPILHADEIRA TOYOTA 2,5 TON. - FALTANDO ALGUNS ITENS")</f>
      </c>
      <c r="C110" s="4" t="inlineStr">
        <is>
          <t>Aguardando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=HYPERLINK("https://leilaoonline.com.br/lote/detalhe/338033", "117")</f>
      </c>
      <c r="B111" s="4" t="s">
        <f>=HYPERLINK("https://leilaoonline.com.br/lote/detalhe/338033", "CATERPILLAR 930; ANO 1993; MOTOR FUNDIDO - DESMONTADO")</f>
      </c>
      <c r="C111" s="4" t="inlineStr">
        <is>
          <t>Aguardando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=HYPERLINK("https://leilaoonline.com.br/lote/detalhe/338034", "118")</f>
      </c>
      <c r="B112" s="4" t="s">
        <f>=HYPERLINK("https://leilaoonline.com.br/lote/detalhe/338034", "CARROCERIA AGRÍCOLA; 6 METROS 2,5M")</f>
      </c>
      <c r="C112" s="4" t="inlineStr">
        <is>
          <t>Aguardando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=HYPERLINK("https://leilaoonline.com.br/lote/detalhe/338035", "119")</f>
      </c>
      <c r="B113" s="4" t="s">
        <f>=HYPERLINK("https://leilaoonline.com.br/lote/detalhe/338035", "MOTOCAR; MOTOR 250 CILINDROS; ANO 2015 - DOCUMENTADO")</f>
      </c>
      <c r="C113" s="4" t="inlineStr">
        <is>
          <t>Aguardando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=HYPERLINK("https://leilaoonline.com.br/lote/detalhe/338036", "120")</f>
      </c>
      <c r="B114" s="4" t="s">
        <f>=HYPERLINK("https://leilaoonline.com.br/lote/detalhe/338036", "LOTE C/ APROX. 500 CATRACAS COM CINTOS")</f>
      </c>
      <c r="C114" s="4" t="inlineStr">
        <is>
          <t>Aguardando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=HYPERLINK("https://leilaoonline.com.br/lote/detalhe/338039", "121")</f>
      </c>
      <c r="B115" s="4" t="s">
        <f>=HYPERLINK("https://leilaoonline.com.br/lote/detalhe/338039", "EMPILHADEIRA HAYESTER 80; 4,5 TON. - FUNCIONANDO")</f>
      </c>
      <c r="C115" s="4" t="inlineStr">
        <is>
          <t>Aguardando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=HYPERLINK("https://leilaoonline.com.br/lote/detalhe/338040", "122")</f>
      </c>
      <c r="B116" s="4" t="s">
        <f>=HYPERLINK("https://leilaoonline.com.br/lote/detalhe/338040", "EMPILHADEIRA HAYESTER; 4,5 TON.; SEM BANCO - FUNCIONANDO")</f>
      </c>
      <c r="C116" s="4" t="inlineStr">
        <is>
          <t>Aguardando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=HYPERLINK("https://leilaoonline.com.br/lote/detalhe/338041", "123")</f>
      </c>
      <c r="B117" s="4" t="s">
        <f>=HYPERLINK("https://leilaoonline.com.br/lote/detalhe/338041", "EMPILHADEIRA HAYESTER; 4,5 TON. - FUNCIONANDO")</f>
      </c>
      <c r="C117" s="4" t="inlineStr">
        <is>
          <t>Aguardando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=HYPERLINK("https://leilaoonline.com.br/lote/detalhe/338038", "1000")</f>
      </c>
      <c r="B118" s="4" t="s">
        <f>=HYPERLINK("https://leilaoonline.com.br/lote/detalhe/338038", "veja o vídeo!! PÁ CARREGADEIRA MARCA HYUNDAI MODELO HL770-7A - EQUIP. FUNCIONANDO")</f>
      </c>
      <c r="C118" s="4" t="inlineStr">
        <is>
          <t>Aguardando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=HYPERLINK("https://leilaoonline.com.br/lote/detalhe/338037", "1001")</f>
      </c>
      <c r="B119" s="4" t="s">
        <f>=HYPERLINK("https://leilaoonline.com.br/lote/detalhe/338037", "CALANDRA DE 1.60M DE COMPRIMENTO; EIXOS DE 10 POLEGADAS; DOBRA CHAPA ATÉ 1 E 1/4")</f>
      </c>
      <c r="C119" s="4" t="inlineStr">
        <is>
          <t>Aguardando</t>
        </is>
      </c>
      <c r="D119" s="4" t="inlineStr">
        <is>
          <t>0</t>
        </is>
      </c>
      <c r="E119" s="5" t="inlineStr">
        <is>
          <t>50.000,00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=HYPERLINK("https://leilaoonline.com.br/lote/detalhe/338042", "1002")</f>
      </c>
      <c r="B120" s="4" t="s">
        <f>=HYPERLINK("https://leilaoonline.com.br/lote/detalhe/338042", "BRITADOR CÔNICO MARCA FAÇO 120F C/ MOTOR ")</f>
      </c>
      <c r="C120" s="4" t="inlineStr">
        <is>
          <t>Aguardando</t>
        </is>
      </c>
      <c r="D120" s="4" t="inlineStr">
        <is>
          <t>0</t>
        </is>
      </c>
      <c r="E120" s="5" t="inlineStr">
        <is>
          <t>80.000,00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=HYPERLINK("https://leilaoonline.com.br/lote/detalhe/338043", "1003")</f>
      </c>
      <c r="B121" s="4" t="s">
        <f>=HYPERLINK("https://leilaoonline.com.br/lote/detalhe/338043", "GUINCHO PARÁ 40 TON.; MARCA VILLARES - EQUIP. FUNCIONANDO")</f>
      </c>
      <c r="C121" s="4" t="inlineStr">
        <is>
          <t>Aguardando</t>
        </is>
      </c>
      <c r="D121" s="4" t="inlineStr">
        <is>
          <t>0</t>
        </is>
      </c>
      <c r="E121" s="5" t="inlineStr">
        <is>
          <t>60.000,00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=HYPERLINK("https://leilaoonline.com.br/lote/detalhe/338044", "1004")</f>
      </c>
      <c r="B122" s="4" t="s">
        <f>=HYPERLINK("https://leilaoonline.com.br/lote/detalhe/338044", "GUINCHO DE ELEVAÇÃO PARA ELÉTRICA DE ALTA TENSÃO")</f>
      </c>
      <c r="C122" s="4" t="inlineStr">
        <is>
          <t>Aguardando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2026-11-05T01:28:20.00Z</dcterms:created>
  <dc:creator>Tellks Tecnologia</dc:creator>
  <cp:revision>0</cp:revision>
</cp:coreProperties>
</file>