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VALE 15-09-2016 -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15/09/2016 13:53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=HYPERLINK("https://leilaoonline.com.br/lote/detalhe/2838", "001")</f>
      </c>
      <c r="B11" s="4" t="s">
        <f>=HYPERLINK("https://leilaoonline.com.br/lote/detalhe/2838", " 082-974-2016 - WEG MOTOR - ANO: 2006 -    ")</f>
      </c>
      <c r="C11" s="4" t="inlineStr">
        <is>
          <t>Vendido</t>
        </is>
      </c>
      <c r="D11" s="4" t="inlineStr">
        <is>
          <t>97</t>
        </is>
      </c>
      <c r="E11" s="5" t="inlineStr">
        <is>
          <t>21.350,00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=HYPERLINK("https://leilaoonline.com.br/lote/detalhe/2835", "003")</f>
      </c>
      <c r="B12" s="4" t="s">
        <f>=HYPERLINK("https://leilaoonline.com.br/lote/detalhe/2835", " 082-990-2016 - LOADALL - JCB / SPL532001E - ANO: 2001 -    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=HYPERLINK("https://leilaoonline.com.br/lote/detalhe/2945", "004")</f>
      </c>
      <c r="B13" s="4" t="s">
        <f>=HYPERLINK("https://leilaoonline.com.br/lote/detalhe/2945", " CKS-JUQ8033-2015 - CAMINHÃO  DE APOIO OPERACIONAL VOLVO FM12 420 6X4 - ANO: 2006 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29.000,00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=HYPERLINK("https://leilaoonline.com.br/lote/detalhe/2818", "005")</f>
      </c>
      <c r="B14" s="4" t="s">
        <f>=HYPERLINK("https://leilaoonline.com.br/lote/detalhe/2818", " 082-940-2016 - VW/GOL 1.6 - ANO: 2000 -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=HYPERLINK("https://leilaoonline.com.br/lote/detalhe/2925", "006")</f>
      </c>
      <c r="B15" s="4" t="s">
        <f>=HYPERLINK("https://leilaoonline.com.br/lote/detalhe/2925", " 082-965-2016 - CAÇAMBA RANDON - ANO: 2012 -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=HYPERLINK("https://leilaoonline.com.br/lote/detalhe/2823", "007")</f>
      </c>
      <c r="B16" s="4" t="s">
        <f>=HYPERLINK("https://leilaoonline.com.br/lote/detalhe/2823", " CKS-041-2016 - PONTE ROLANTE VILLARES CAP 10 TON - ANO: 1985 -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6.600,00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=HYPERLINK("https://leilaoonline.com.br/lote/detalhe/2828", "008")</f>
      </c>
      <c r="B17" s="4" t="s">
        <f>=HYPERLINK("https://leilaoonline.com.br/lote/detalhe/2828", " 082-936-2016 -  JUNGHEINRICH EKS 310 - ANO: 2006 -")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=HYPERLINK("https://leilaoonline.com.br/lote/detalhe/2821", "009")</f>
      </c>
      <c r="B18" s="4" t="s">
        <f>=HYPERLINK("https://leilaoonline.com.br/lote/detalhe/2821", " ITA-128-2016 - EMPILHADEIRA HYSTER/H155XL2 - ANO: 2000 -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=HYPERLINK("https://leilaoonline.com.br/lote/detalhe/2825", "010")</f>
      </c>
      <c r="B19" s="4" t="s">
        <f>=HYPERLINK("https://leilaoonline.com.br/lote/detalhe/2825", " BRU-HMW0071 - MERCEDES BENS / ACTROS 4844 K - ANO: 2009 -")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=HYPERLINK("https://leilaoonline.com.br/lote/detalhe/2834", "014")</f>
      </c>
      <c r="B20" s="4" t="s">
        <f>=HYPERLINK("https://leilaoonline.com.br/lote/detalhe/2834", " AGL-CP70403-2016 - SCANIA/C-124 G470 - ANO: 2011 -   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=HYPERLINK("https://leilaoonline.com.br/lote/detalhe/2836", "015")</f>
      </c>
      <c r="B21" s="4" t="s">
        <f>=HYPERLINK("https://leilaoonline.com.br/lote/detalhe/2836", " AGLP-CP70400-2016 - SCANIA/C-124 G470 - ANO: 2011 -  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=HYPERLINK("https://leilaoonline.com.br/lote/detalhe/2839", "016")</f>
      </c>
      <c r="B22" s="4" t="s">
        <f>=HYPERLINK("https://leilaoonline.com.br/lote/detalhe/2839", " AGLP-CP70401-2016  - SCANIA/C-124 G470 - ANO: 2011 -  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=HYPERLINK("https://leilaoonline.com.br/lote/detalhe/2842", "017")</f>
      </c>
      <c r="B23" s="4" t="s">
        <f>=HYPERLINK("https://leilaoonline.com.br/lote/detalhe/2842", " AGLP-CP70405-2016 - SCANIA/C-124 G470 - ANO: 2011 - 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=HYPERLINK("https://leilaoonline.com.br/lote/detalhe/2843", "018")</f>
      </c>
      <c r="B24" s="4" t="s">
        <f>=HYPERLINK("https://leilaoonline.com.br/lote/detalhe/2843", " AGLP-CP70402-2016 - SCANIA/C-124 G470 - ANO: 2011 -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=HYPERLINK("https://leilaoonline.com.br/lote/detalhe/2844", "019")</f>
      </c>
      <c r="B25" s="4" t="s">
        <f>=HYPERLINK("https://leilaoonline.com.br/lote/detalhe/2844", " AGLP-CP70404-2016 - SCANIA/C-124 G470 - ANO: 2011 -  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=HYPERLINK("https://leilaoonline.com.br/lote/detalhe/2840", "020")</f>
      </c>
      <c r="B26" s="4" t="s">
        <f>=HYPERLINK("https://leilaoonline.com.br/lote/detalhe/2840", " AGLP-CP70406-2016 - SCANIA/C-124 G470 - ANO: 2011 -  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=HYPERLINK("https://leilaoonline.com.br/lote/detalhe/2841", "021")</f>
      </c>
      <c r="B27" s="4" t="s">
        <f>=HYPERLINK("https://leilaoonline.com.br/lote/detalhe/2841", " AGLP-CP70407-2016 - SCANIA/C-124 G470 - ANO: 2011 -  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=HYPERLINK("https://leilaoonline.com.br/lote/detalhe/2845", "022")</f>
      </c>
      <c r="B28" s="4" t="s">
        <f>=HYPERLINK("https://leilaoonline.com.br/lote/detalhe/2845", " MUT-CP20455-2016 - SCANIA/P124 - ANO: 2007/2008 -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=HYPERLINK("https://leilaoonline.com.br/lote/detalhe/2952", "023")</f>
      </c>
      <c r="B29" s="4" t="s">
        <f>=HYPERLINK("https://leilaoonline.com.br/lote/detalhe/2952", "ITA-069-2016 - VAN  MERCEDES BENZ SPRINTER 310D - ANO:  1998 -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=HYPERLINK("https://leilaoonline.com.br/lote/detalhe/2846", "024")</f>
      </c>
      <c r="B30" s="4" t="s">
        <f>=HYPERLINK("https://leilaoonline.com.br/lote/detalhe/2846", " MUT-MBR20369-2016 - SCANIA P124C - ANO: 2006 -  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=HYPERLINK("https://leilaoonline.com.br/lote/detalhe/2847", "025")</f>
      </c>
      <c r="B31" s="4" t="s">
        <f>=HYPERLINK("https://leilaoonline.com.br/lote/detalhe/2847", " MUT-MBR20400-2016 - SCANIA P124C - ANO: 2007 -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=HYPERLINK("https://leilaoonline.com.br/lote/detalhe/2848", "026")</f>
      </c>
      <c r="B32" s="4" t="s">
        <f>=HYPERLINK("https://leilaoonline.com.br/lote/detalhe/2848", " SLS-MWA7011_2016 - FORD/ CARGO 2428 E - ANO: 2006/2006 -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=HYPERLINK("https://leilaoonline.com.br/lote/detalhe/2850", "027")</f>
      </c>
      <c r="B33" s="4" t="s">
        <f>=HYPERLINK("https://leilaoonline.com.br/lote/detalhe/2850", " SLS-MWB6305_2016 - FORD/ CARGO 2428 E - ANO: 2006/2006 -  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=HYPERLINK("https://leilaoonline.com.br/lote/detalhe/2849", "028")</f>
      </c>
      <c r="B34" s="4" t="s">
        <f>=HYPERLINK("https://leilaoonline.com.br/lote/detalhe/2849", " SLS-MWB6355_2016 - FORD/ CARGO 2428 E - ANO: 2006/2006 -  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=HYPERLINK("https://leilaoonline.com.br/lote/detalhe/2964", "029")</f>
      </c>
      <c r="B35" s="4" t="s">
        <f>=HYPERLINK("https://leilaoonline.com.br/lote/detalhe/2964", " PIC-MBR28668-2016 - CAMINHÃO MERCEDES LK1618 - ANO: 1990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=HYPERLINK("https://leilaoonline.com.br/lote/detalhe/2968", "030")</f>
      </c>
      <c r="B36" s="4" t="s">
        <f>=HYPERLINK("https://leilaoonline.com.br/lote/detalhe/2968", " SLB-131-2016 - CAMINHÃO: SCANIA P420 B8X4 - ANO: 2011/2011")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=HYPERLINK("https://leilaoonline.com.br/lote/detalhe/2853", "031")</f>
      </c>
      <c r="B37" s="4" t="s">
        <f>=HYPERLINK("https://leilaoonline.com.br/lote/detalhe/2853", " GS_HEU6331_2016 - CAMINHÃO BASCULANTE MERCEDES BENZ ACTRIS 4844 8X4 - ANO: 2009/2010 -   ")</f>
      </c>
      <c r="C37" s="4" t="inlineStr">
        <is>
          <t>Vendido</t>
        </is>
      </c>
      <c r="D37" s="4" t="inlineStr">
        <is>
          <t>31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=HYPERLINK("https://leilaoonline.com.br/lote/detalhe/2852", "032")</f>
      </c>
      <c r="B38" s="4" t="s">
        <f>=HYPERLINK("https://leilaoonline.com.br/lote/detalhe/2852", " GS_PVC2706_2016 - CAMINHÃO BASCULANTE SCANIA P124CB8X4NZ 420  - ANO: 2007 -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=HYPERLINK("https://leilaoonline.com.br/lote/detalhe/2851", "033")</f>
      </c>
      <c r="B39" s="4" t="s">
        <f>=HYPERLINK("https://leilaoonline.com.br/lote/detalhe/2851", " 082-992-2016 - MERCEDEZ BENZ L263554 - ANO: 1996 -   ")</f>
      </c>
      <c r="C39" s="4" t="inlineStr">
        <is>
          <t>Vendido</t>
        </is>
      </c>
      <c r="D39" s="4" t="inlineStr">
        <is>
          <t>39</t>
        </is>
      </c>
      <c r="E39" s="5" t="inlineStr">
        <is>
          <t>73.000,00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=HYPERLINK("https://leilaoonline.com.br/lote/detalhe/2854", "034")</f>
      </c>
      <c r="B40" s="4" t="s">
        <f>=HYPERLINK("https://leilaoonline.com.br/lote/detalhe/2854", " 082-978-2016 - POLIDIESEL - ANO: 1986 -  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=HYPERLINK("https://leilaoonline.com.br/lote/detalhe/2967", "035")</f>
      </c>
      <c r="B41" s="4" t="s">
        <f>=HYPERLINK("https://leilaoonline.com.br/lote/detalhe/2967", " ITA-115-2016  - PICK UP - MMC/L200 4X4 GL - ANO: 2006/2007")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=HYPERLINK("https://leilaoonline.com.br/lote/detalhe/2833", "036")</f>
      </c>
      <c r="B42" s="4" t="s">
        <f>=HYPERLINK("https://leilaoonline.com.br/lote/detalhe/2833", " ITA-014-2016 -  MINI CARREGADEIRA FIAT ALLIS  - ANO: 2000 -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=HYPERLINK("https://leilaoonline.com.br/lote/detalhe/2832", "038")</f>
      </c>
      <c r="B43" s="4" t="s">
        <f>=HYPERLINK("https://leilaoonline.com.br/lote/detalhe/2832", " BAOVALE-PM3542-2016 - PÁ CARREGADEIRA CATERPILLAR / 992D - ANO: 1995 -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=HYPERLINK("https://leilaoonline.com.br/lote/detalhe/2831", "039")</f>
      </c>
      <c r="B44" s="4" t="s">
        <f>=HYPERLINK("https://leilaoonline.com.br/lote/detalhe/2831", " MARI-CA5912-2016 - FORA DE ESTRADA CAT - ANO: 2004 -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=HYPERLINK("https://leilaoonline.com.br/lote/detalhe/2681", "041")</f>
      </c>
      <c r="B45" s="4" t="s">
        <f>=HYPERLINK("https://leilaoonline.com.br/lote/detalhe/2681", " (BAO-CA71-2016) - CAMINHÃO FORA DE ESTRADA CATERPILLAR / 777C - ANO: 1997 -   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=HYPERLINK("https://leilaoonline.com.br/lote/detalhe/2677", "042")</f>
      </c>
      <c r="B46" s="4" t="s">
        <f>=HYPERLINK("https://leilaoonline.com.br/lote/detalhe/2677", " (BAO-CA72-2016) - CAMINHÃO FORA DE ESTRADA CATERPILLAR / 777C - ANO: 1997 -  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=HYPERLINK("https://leilaoonline.com.br/lote/detalhe/2680", "043")</f>
      </c>
      <c r="B47" s="4" t="s">
        <f>=HYPERLINK("https://leilaoonline.com.br/lote/detalhe/2680", " (BAO-MN06-2016) - MOTONIVELADORA CATERPILLAR 140G - ANO: 1990 -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=HYPERLINK("https://leilaoonline.com.br/lote/detalhe/2678", "044")</f>
      </c>
      <c r="B48" s="4" t="s">
        <f>=HYPERLINK("https://leilaoonline.com.br/lote/detalhe/2678", " (BAO-PM49-2016) - PÁ CARREGADEIRA CATERPILLAR / 992D - ANO: 1997 -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=HYPERLINK("https://leilaoonline.com.br/lote/detalhe/2679", "046")</f>
      </c>
      <c r="B49" s="4" t="s">
        <f>=HYPERLINK("https://leilaoonline.com.br/lote/detalhe/2679", " (BAO-TR19-2016) - CATERPILLAR / TRATOR DE PNEUS 824B -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=HYPERLINK("https://leilaoonline.com.br/lote/detalhe/2682", "047")</f>
      </c>
      <c r="B50" s="4" t="s">
        <f>=HYPERLINK("https://leilaoonline.com.br/lote/detalhe/2682", " (BRU-MN2002-2016) - CATERPILLAR / MOTONIVELADORA 16H - 275HP (L) - ANO: 2005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=HYPERLINK("https://leilaoonline.com.br/lote/detalhe/2683", "048")</f>
      </c>
      <c r="B51" s="4" t="s">
        <f>=HYPERLINK("https://leilaoonline.com.br/lote/detalhe/2683", " BRU-PM3601-2016 - CATERPILLAR / CARREGADEIRA DE PNEUS (MECANICA) - GRANDE PORTE 992G - ANO: 2003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=HYPERLINK("https://leilaoonline.com.br/lote/detalhe/2684", "049")</f>
      </c>
      <c r="B52" s="4" t="s">
        <f>=HYPERLINK("https://leilaoonline.com.br/lote/detalhe/2684", " BRU-PM6516-2016 - CATERPILLAR / CARREGADEIRA DE PNEUS (MECANICA) - GRANDE PORTE 990H - ANO: 2008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=HYPERLINK("https://leilaoonline.com.br/lote/detalhe/2924", "051")</f>
      </c>
      <c r="B53" s="4" t="s">
        <f>=HYPERLINK("https://leilaoonline.com.br/lote/detalhe/2924", " CKS-JUQ7853-2015 - CAMINHÃO MEDIO BASCULANTE VOLVO FM12 420 6X4 HP - ANO: 2006 -   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=HYPERLINK("https://leilaoonline.com.br/lote/detalhe/2685", "052")</f>
      </c>
      <c r="B54" s="4" t="s">
        <f>=HYPERLINK("https://leilaoonline.com.br/lote/detalhe/2685", " MARI-CA5463-2016 - CAMINHÃO FORA DE ESTRADA CAT - ANO: 1996 - 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=HYPERLINK("https://leilaoonline.com.br/lote/detalhe/2686", "053")</f>
      </c>
      <c r="B55" s="4" t="s">
        <f>=HYPERLINK("https://leilaoonline.com.br/lote/detalhe/2686", " MARI-CA5909-2016 - CAMINHÃO FORA DE ESTRADA CAT - ANO: 2004 -   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=HYPERLINK("https://leilaoonline.com.br/lote/detalhe/2965", "054")</f>
      </c>
      <c r="B56" s="4" t="s">
        <f>=HYPERLINK("https://leilaoonline.com.br/lote/detalhe/2965", " 82-972-2016 - PÁ CARREGADEIRA 962H - PCH14 - VOLVO")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=HYPERLINK("https://leilaoonline.com.br/lote/detalhe/2970", "055")</f>
      </c>
      <c r="B57" s="4" t="s">
        <f>=HYPERLINK("https://leilaoonline.com.br/lote/detalhe/2970", " ACD- 07-2016 - EMPILHADEIRA A GAZ HYSTER H80XM 4.000 KG - ANO: 2005")</f>
      </c>
      <c r="C57" s="4" t="inlineStr">
        <is>
          <t>Não vendido</t>
        </is>
      </c>
      <c r="D57" s="4" t="inlineStr">
        <is>
          <t>56</t>
        </is>
      </c>
      <c r="E57" s="5" t="inlineStr">
        <is>
          <t>19.250,00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=HYPERLINK("https://leilaoonline.com.br/lote/detalhe/2926", "056")</f>
      </c>
      <c r="B58" s="4" t="s">
        <f>=HYPERLINK("https://leilaoonline.com.br/lote/detalhe/2926", "CKS-JUI7247-2016 -   MARCA / MODELO: CAMIONETA LAND ROVER / DEFENDER 110 SW5L BRANCA - ANO: 2002/2002")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=HYPERLINK("https://leilaoonline.com.br/lote/detalhe/2864", "057")</f>
      </c>
      <c r="B59" s="4" t="s">
        <f>=HYPERLINK("https://leilaoonline.com.br/lote/detalhe/2864", " ITA 078-2016 - MOTOR COMPONENTE; PO;2256065 CATERPILLAR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=HYPERLINK("https://leilaoonline.com.br/lote/detalhe/2969", "058")</f>
      </c>
      <c r="B60" s="4" t="s">
        <f>=HYPERLINK("https://leilaoonline.com.br/lote/detalhe/2969", " 082-026-2014  - PENEIRA VIBRATÓRIA -  SINOSTEEL - ANO: 10/2014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=HYPERLINK("https://leilaoonline.com.br/lote/detalhe/2865", "059")</f>
      </c>
      <c r="B61" s="4" t="s">
        <f>=HYPERLINK("https://leilaoonline.com.br/lote/detalhe/2865", "ITA 099-2016 - MOTOR 3739862 CAT. ")</f>
      </c>
      <c r="C61" s="4" t="inlineStr">
        <is>
          <t>Vendido</t>
        </is>
      </c>
      <c r="D61" s="4" t="inlineStr">
        <is>
          <t>92</t>
        </is>
      </c>
      <c r="E61" s="5" t="inlineStr">
        <is>
          <t>26.250,00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=HYPERLINK("https://leilaoonline.com.br/lote/detalhe/2966", "060")</f>
      </c>
      <c r="B62" s="4" t="s">
        <f>=HYPERLINK("https://leilaoonline.com.br/lote/detalhe/2966", " 082-027-2014 - PENEIRA FIBRATÓRIA -  SINOSTEEL - ANO: 10/2014")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=HYPERLINK("https://leilaoonline.com.br/lote/detalhe/3402", "061")</f>
      </c>
      <c r="B63" s="4" t="s">
        <f>=HYPERLINK("https://leilaoonline.com.br/lote/detalhe/3402", "SSG-019-2016 - FIAT PALIO - ANO: 2005 / 2006")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=HYPERLINK("https://leilaoonline.com.br/lote/detalhe/2974", "062")</f>
      </c>
      <c r="B64" s="4" t="s">
        <f>=HYPERLINK("https://leilaoonline.com.br/lote/detalhe/2974", "MARI-EC2505-2016 -  MARCA / MODELO: P&amp;H - ANO: 1982")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=HYPERLINK("https://leilaoonline.com.br/lote/detalhe/2819", "063")</f>
      </c>
      <c r="B65" s="4" t="s">
        <f>=HYPERLINK("https://leilaoonline.com.br/lote/detalhe/2819", " 082-967-2016  - RITIFICA TRUQUES - Ano: 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=HYPERLINK("https://leilaoonline.com.br/lote/detalhe/2820", "064")</f>
      </c>
      <c r="B66" s="4" t="s">
        <f>=HYPERLINK("https://leilaoonline.com.br/lote/detalhe/2820", " 082-993-2016 - MARCA / MODELO: GM / S10 2.2S - ANO: 2000")</f>
      </c>
      <c r="C66" s="4" t="inlineStr">
        <is>
          <t>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=HYPERLINK("https://leilaoonline.com.br/lote/detalhe/2871", "066")</f>
      </c>
      <c r="B67" s="4" t="s">
        <f>=HYPERLINK("https://leilaoonline.com.br/lote/detalhe/2871", " ITA 083-2016 - MOTOR COMPONENTE,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5.750,00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=HYPERLINK("https://leilaoonline.com.br/lote/detalhe/2817", "067")</f>
      </c>
      <c r="B68" s="4" t="s">
        <f>=HYPERLINK("https://leilaoonline.com.br/lote/detalhe/2817", " MARI-035-2016 - 4 FRITADOR ELÉTRICO.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=HYPERLINK("https://leilaoonline.com.br/lote/detalhe/2870", "068")</f>
      </c>
      <c r="B69" s="4" t="s">
        <f>=HYPERLINK("https://leilaoonline.com.br/lote/detalhe/2870", " MARI-038-2016 - RADIADOR  CAT TRATOR D8L.")</f>
      </c>
      <c r="C69" s="4" t="inlineStr">
        <is>
          <t>Vendido</t>
        </is>
      </c>
      <c r="D69" s="4" t="inlineStr">
        <is>
          <t>13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=HYPERLINK("https://leilaoonline.com.br/lote/detalhe/2687", "070")</f>
      </c>
      <c r="B70" s="4" t="s">
        <f>=HYPERLINK("https://leilaoonline.com.br/lote/detalhe/2687", " MARI-CA5915-2016 - CAMINHÃO FORA DE ESTRADA CAT - ANO: 2005 -  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=HYPERLINK("https://leilaoonline.com.br/lote/detalhe/2927", "071")</f>
      </c>
      <c r="B71" s="4" t="s">
        <f>=HYPERLINK("https://leilaoonline.com.br/lote/detalhe/2927", "GM/VECTRA SEDAN ELEGANCE, 2008/2009, ALCO/GASOL, COR PRATA. 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=HYPERLINK("https://leilaoonline.com.br/lote/detalhe/2976", "072")</f>
      </c>
      <c r="B72" s="4" t="s">
        <f>=HYPERLINK("https://leilaoonline.com.br/lote/detalhe/2976", " 082-836-2015 - TRANSFORMADORES 12 ITENS APROXIMADAMENTE")</f>
      </c>
      <c r="C72" s="4" t="inlineStr">
        <is>
          <t>Não vendido</t>
        </is>
      </c>
      <c r="D72" s="4" t="inlineStr">
        <is>
          <t>129</t>
        </is>
      </c>
      <c r="E72" s="5" t="inlineStr">
        <is>
          <t>60.000,00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=HYPERLINK("https://leilaoonline.com.br/lote/detalhe/2972", "073")</f>
      </c>
      <c r="B73" s="4" t="s">
        <f>=HYPERLINK("https://leilaoonline.com.br/lote/detalhe/2972", " SLB-132-2016   - PERFURATRIZ T4BH - ANO: 2009 ")</f>
      </c>
      <c r="C73" s="4" t="inlineStr">
        <is>
          <t>Não vendido</t>
        </is>
      </c>
      <c r="D73" s="4" t="inlineStr">
        <is>
          <t>110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=HYPERLINK("https://leilaoonline.com.br/lote/detalhe/2975", "074")</f>
      </c>
      <c r="B74" s="4" t="s">
        <f>=HYPERLINK("https://leilaoonline.com.br/lote/detalhe/2975", " 082-025-2014 - PENEIRA FIBRATÓRIA:  SINOSTEEL - ANO: 10/2014")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=HYPERLINK("https://leilaoonline.com.br/lote/detalhe/2973", "075")</f>
      </c>
      <c r="B75" s="4" t="s">
        <f>=HYPERLINK("https://leilaoonline.com.br/lote/detalhe/2973", " MARI-EC2506-2016  - MARCA / MODELO: P&amp;H - ANO: 1982")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=HYPERLINK("https://leilaoonline.com.br/lote/detalhe/2977", "076")</f>
      </c>
      <c r="B76" s="4" t="s">
        <f>=HYPERLINK("https://leilaoonline.com.br/lote/detalhe/2977", " MARI-LM0124-2016  - MARCA / MODELO: HEIMER - ANO: 2008")</f>
      </c>
      <c r="C76" s="4" t="inlineStr">
        <is>
          <t>Vendido</t>
        </is>
      </c>
      <c r="D76" s="4" t="inlineStr">
        <is>
          <t>8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=HYPERLINK("https://leilaoonline.com.br/lote/detalhe/2979", "077")</f>
      </c>
      <c r="B77" s="4" t="s">
        <f>=HYPERLINK("https://leilaoonline.com.br/lote/detalhe/2979", " PICO-027-2016 - MOTERES 12 ITENS APROXIMADAMENTE")</f>
      </c>
      <c r="C77" s="4" t="inlineStr">
        <is>
          <t>Não vendido</t>
        </is>
      </c>
      <c r="D77" s="4" t="inlineStr">
        <is>
          <t>183</t>
        </is>
      </c>
      <c r="E77" s="5" t="inlineStr">
        <is>
          <t>38.950,00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=HYPERLINK("https://leilaoonline.com.br/lote/detalhe/2980", "078")</f>
      </c>
      <c r="B78" s="4" t="s">
        <f>=HYPERLINK("https://leilaoonline.com.br/lote/detalhe/2980", " 082-942-2016 - 3 PAINEL INSTRUM.  HOUSING 14 SENDO IR1,IR2 E IR3")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=HYPERLINK("https://leilaoonline.com.br/lote/detalhe/2978", "079")</f>
      </c>
      <c r="B79" s="4" t="s">
        <f>=HYPERLINK("https://leilaoonline.com.br/lote/detalhe/2978", " 082-945-2016 -  RADIO TRANSMISOR, TRANSEPTORES E OUTROS 50 ITENS APROXIMADAMENTE,")</f>
      </c>
      <c r="C79" s="4" t="inlineStr">
        <is>
          <t>Vendido</t>
        </is>
      </c>
      <c r="D79" s="4" t="inlineStr">
        <is>
          <t>44</t>
        </is>
      </c>
      <c r="E79" s="5" t="inlineStr">
        <is>
          <t>2.500,00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=HYPERLINK("https://leilaoonline.com.br/lote/detalhe/2689", "085")</f>
      </c>
      <c r="B80" s="4" t="s">
        <f>=HYPERLINK("https://leilaoonline.com.br/lote/detalhe/2689", " MARI-CA5919-2016 - CAMINHÃO FORA DE ESTRADA CAT - ANO: 2005 -  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=HYPERLINK("https://leilaoonline.com.br/lote/detalhe/2688", "106")</f>
      </c>
      <c r="B81" s="4" t="s">
        <f>=HYPERLINK("https://leilaoonline.com.br/lote/detalhe/2688", " MARI-CA5922-2016 - FORA DE ESTRADA CAT - ANO: 2005 -  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22.500,00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=HYPERLINK("https://leilaoonline.com.br/lote/detalhe/2690", "107")</f>
      </c>
      <c r="B82" s="4" t="s">
        <f>=HYPERLINK("https://leilaoonline.com.br/lote/detalhe/2690", " MARI-EP0514-2016 - EMPILHADEIRA HYSTER - ANO: 2006 -  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=HYPERLINK("https://leilaoonline.com.br/lote/detalhe/2695", "108")</f>
      </c>
      <c r="B83" s="4" t="s">
        <f>=HYPERLINK("https://leilaoonline.com.br/lote/detalhe/2695", " MARI-LM0120-2016 - TORRE DE ILUMINAÇÃO GENIE / TML-4000N - ANO: 2007 -  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=HYPERLINK("https://leilaoonline.com.br/lote/detalhe/2696", "110")</f>
      </c>
      <c r="B84" s="4" t="s">
        <f>=HYPERLINK("https://leilaoonline.com.br/lote/detalhe/2696", " MARI-LM0130-2016 - TORRE DE ILUMINAÇÃO INGERSOL RAND / LIGHTSOURCE - ANO: 2010 -   ")</f>
      </c>
      <c r="C84" s="4" t="inlineStr">
        <is>
          <t>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=HYPERLINK("https://leilaoonline.com.br/lote/detalhe/2691", "111")</f>
      </c>
      <c r="B85" s="4" t="s">
        <f>=HYPERLINK("https://leilaoonline.com.br/lote/detalhe/2691", " MARI-MN1102-2016 - MOTONIVELADORA CAT - ANO: 2001 -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=HYPERLINK("https://leilaoonline.com.br/lote/detalhe/2692", "112")</f>
      </c>
      <c r="B86" s="4" t="s">
        <f>=HYPERLINK("https://leilaoonline.com.br/lote/detalhe/2692", " MARI-RE6410-2016 - ESCAVADEIRA CAT - ANO: 2009 -   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29.000,00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=HYPERLINK("https://leilaoonline.com.br/lote/detalhe/2693", "113")</f>
      </c>
      <c r="B87" s="4" t="s">
        <f>=HYPERLINK("https://leilaoonline.com.br/lote/detalhe/2693", " MUT-TE3401-2016 - TRATOR DE ESTEIRA KOMATSU D275 - ANO: 2011 -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=HYPERLINK("https://leilaoonline.com.br/lote/detalhe/2697", "117")</f>
      </c>
      <c r="B88" s="4" t="s">
        <f>=HYPERLINK("https://leilaoonline.com.br/lote/detalhe/2697", " MUT-TE24406-2016 - TRATOR DE ESTEIRA KOMATSU D275 - ANO: 2009 -  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=HYPERLINK("https://leilaoonline.com.br/lote/detalhe/2701", "118")</f>
      </c>
      <c r="B89" s="4" t="s">
        <f>=HYPERLINK("https://leilaoonline.com.br/lote/detalhe/2701", " MUT-TE24407-2016 - TRATOR DE ESTEIRA KOMATSU D275 - ANO: 2009 -  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=HYPERLINK("https://leilaoonline.com.br/lote/detalhe/2698", "120")</f>
      </c>
      <c r="B90" s="4" t="s">
        <f>=HYPERLINK("https://leilaoonline.com.br/lote/detalhe/2698", " MARI-PF0001-2016 - PERFURATRIZ ATLAS COPCO - ANO: 2008 -   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=HYPERLINK("https://leilaoonline.com.br/lote/detalhe/2700", "121")</f>
      </c>
      <c r="B91" s="4" t="s">
        <f>=HYPERLINK("https://leilaoonline.com.br/lote/detalhe/2700", " MARI-PF0204-2016 - CHA660 - ANO: 1995 -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=HYPERLINK("https://leilaoonline.com.br/lote/detalhe/3403", "129")</f>
      </c>
      <c r="B92" s="4" t="s">
        <f>=HYPERLINK("https://leilaoonline.com.br/lote/detalhe/3403", " MARI-RE6403-2016 - ESCAVADEIRA CAT - ANO: 2007 - 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=HYPERLINK("https://leilaoonline.com.br/lote/detalhe/2704", "132")</f>
      </c>
      <c r="B93" s="4" t="s">
        <f>=HYPERLINK("https://leilaoonline.com.br/lote/detalhe/2704", " MARI-TE4301-2016 - TRATOR DE ESTEIRA KOMATSU - ANO: 2003 -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=HYPERLINK("https://leilaoonline.com.br/lote/detalhe/2705", "133")</f>
      </c>
      <c r="B94" s="4" t="s">
        <f>=HYPERLINK("https://leilaoonline.com.br/lote/detalhe/2705", " MARI-TE4305-2016 - TRATOR DE ESTEIRA KOMATSU - ANO: 2003 -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=HYPERLINK("https://leilaoonline.com.br/lote/detalhe/2703", "134")</f>
      </c>
      <c r="B95" s="4" t="s">
        <f>=HYPERLINK("https://leilaoonline.com.br/lote/detalhe/2703", " MARI-TE4307-2016 - TRATOR DE ESTEIRA KOMATSU - ANO: 2007 -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=HYPERLINK("https://leilaoonline.com.br/lote/detalhe/2706", "135")</f>
      </c>
      <c r="B96" s="4" t="s">
        <f>=HYPERLINK("https://leilaoonline.com.br/lote/detalhe/2706", " MARI-TE4308-2016 - TRATOR DE ESTEIRA KOMATSU - ANO: 2007 -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=HYPERLINK("https://leilaoonline.com.br/lote/detalhe/2707", "136")</f>
      </c>
      <c r="B97" s="4" t="s">
        <f>=HYPERLINK("https://leilaoonline.com.br/lote/detalhe/2707", " MARI-TE4310-2016 - TRATOR DE ESTEIRA KOMATSU - ANO: 2007 - 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=HYPERLINK("https://leilaoonline.com.br/lote/detalhe/2710", "139")</f>
      </c>
      <c r="B98" s="4" t="s">
        <f>=HYPERLINK("https://leilaoonline.com.br/lote/detalhe/2710", " MARI-TP4801-2016 - TRATOR DE PNEUS KOMATSU - ANO: 2007 - 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=HYPERLINK("https://leilaoonline.com.br/lote/detalhe/2712", "140")</f>
      </c>
      <c r="B99" s="4" t="s">
        <f>=HYPERLINK("https://leilaoonline.com.br/lote/detalhe/2712", " MARI-TP4802-2016 -TRATOR DE PNEUS KOMATSU - ANO: 2007 -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=HYPERLINK("https://leilaoonline.com.br/lote/detalhe/2716", "142")</f>
      </c>
      <c r="B100" s="4" t="s">
        <f>=HYPERLINK("https://leilaoonline.com.br/lote/detalhe/2716", " MARI-TP4804-2016 - PÁ CARREGADEIRA KOMATSU - ANO: 2007 -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=HYPERLINK("https://leilaoonline.com.br/lote/detalhe/2714", "143")</f>
      </c>
      <c r="B101" s="4" t="s">
        <f>=HYPERLINK("https://leilaoonline.com.br/lote/detalhe/2714", " MUT-MBR24197-2016 - TRATOR DE ESTEIRA KOMATSU D275 - ANO: 2005 -  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13.500,00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=HYPERLINK("https://leilaoonline.com.br/lote/detalhe/2719", "144")</f>
      </c>
      <c r="B102" s="4" t="s">
        <f>=HYPERLINK("https://leilaoonline.com.br/lote/detalhe/2719", " MUT-MBR24199-2016 - TRATOR DE ESTEIRA KOMATSU D275 - ANO: 2006 -   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=HYPERLINK("https://leilaoonline.com.br/lote/detalhe/2722", "145")</f>
      </c>
      <c r="B103" s="4" t="s">
        <f>=HYPERLINK("https://leilaoonline.com.br/lote/detalhe/2722", " MUT-MBR24200-2016 - KOMATSU D275 - ANO: 2006 -  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=HYPERLINK("https://leilaoonline.com.br/lote/detalhe/2717", "146")</f>
      </c>
      <c r="B104" s="4" t="s">
        <f>=HYPERLINK("https://leilaoonline.com.br/lote/detalhe/2717", " PIC-EM18144-2016 - ESCAVADEIRA HIDRAULICA 365CL - ANO: 2008 -  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16.500,00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=HYPERLINK("https://leilaoonline.com.br/lote/detalhe/2720", "147")</f>
      </c>
      <c r="B105" s="4" t="s">
        <f>=HYPERLINK("https://leilaoonline.com.br/lote/detalhe/2720", " PIC-MBR24198-2016 - TRATOR DE ESTEIRA KOMATSU D275 - ANO: 2007 - 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=HYPERLINK("https://leilaoonline.com.br/lote/detalhe/2725", "148")</f>
      </c>
      <c r="B106" s="4" t="s">
        <f>=HYPERLINK("https://leilaoonline.com.br/lote/detalhe/2725", " PIC-TE24408-2016 - TRATOR DE ESTEIRA KOMATSU D375 - ANO: 2006 -  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=HYPERLINK("https://leilaoonline.com.br/lote/detalhe/2724", "150")</f>
      </c>
      <c r="B107" s="4" t="s">
        <f>=HYPERLINK("https://leilaoonline.com.br/lote/detalhe/2724", " SLS-EQ-005_2016 - LAVADORA KARCHER -   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=HYPERLINK("https://leilaoonline.com.br/lote/detalhe/2727", "153")</f>
      </c>
      <c r="B108" s="4" t="s">
        <f>=HYPERLINK("https://leilaoonline.com.br/lote/detalhe/2727", " ITA-123-2016 - ESCAVADEIRA SHOVEL, DEMAG, H485S - ANO: 1992 -   ")</f>
      </c>
      <c r="C108" s="4" t="inlineStr">
        <is>
          <t>Não vendido</t>
        </is>
      </c>
      <c r="D108" s="4" t="inlineStr">
        <is>
          <t>12</t>
        </is>
      </c>
      <c r="E108" s="5" t="inlineStr">
        <is>
          <t>46.000,00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=HYPERLINK("https://leilaoonline.com.br/lote/detalhe/2858", "154")</f>
      </c>
      <c r="B109" s="4" t="s">
        <f>=HYPERLINK("https://leilaoonline.com.br/lote/detalhe/2858", " 082-989-2016 - CATERPILLAR / CAT0962H - ANO: 2010 -   ")</f>
      </c>
      <c r="C109" s="4" t="inlineStr">
        <is>
          <t>Vendido</t>
        </is>
      </c>
      <c r="D109" s="4" t="inlineStr">
        <is>
          <t>77</t>
        </is>
      </c>
      <c r="E109" s="5" t="inlineStr">
        <is>
          <t>35.800,00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=HYPERLINK("https://leilaoonline.com.br/lote/detalhe/2857", "155")</f>
      </c>
      <c r="B110" s="4" t="s">
        <f>=HYPERLINK("https://leilaoonline.com.br/lote/detalhe/2857", " GS_RE4004_2016 - RETROESCAVADEIRA CATERPILLAR 345CL 345HP (L) - ANO: 2004 -   ")</f>
      </c>
      <c r="C110" s="4" t="inlineStr">
        <is>
          <t>Não vendido</t>
        </is>
      </c>
      <c r="D110" s="4" t="inlineStr">
        <is>
          <t>12</t>
        </is>
      </c>
      <c r="E110" s="5" t="inlineStr">
        <is>
          <t>44.000,00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=HYPERLINK("https://leilaoonline.com.br/lote/detalhe/2856", "156")</f>
      </c>
      <c r="B111" s="4" t="s">
        <f>=HYPERLINK("https://leilaoonline.com.br/lote/detalhe/2856", " SSG-017-2016 -MOTONIVELADORA ARTICULADA 16H TAG 6003  - ANO: 2005 -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=HYPERLINK("https://leilaoonline.com.br/lote/detalhe/2859", "157")</f>
      </c>
      <c r="B112" s="4" t="s">
        <f>=HYPERLINK("https://leilaoonline.com.br/lote/detalhe/2859", " MUT-MBR18122-2016 - LIEBHERR R964B - ANO: 2006 -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=HYPERLINK("https://leilaoonline.com.br/lote/detalhe/2860", "158")</f>
      </c>
      <c r="B113" s="4" t="s">
        <f>=HYPERLINK("https://leilaoonline.com.br/lote/detalhe/2860", " CKS-042-2016 - ROMPEDOR LIEBHERR RP0403 - ROMPEDOR 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=HYPERLINK("https://leilaoonline.com.br/lote/detalhe/2861", "159")</f>
      </c>
      <c r="B114" s="4" t="s">
        <f>=HYPERLINK("https://leilaoonline.com.br/lote/detalhe/2861", " FAB-CT6103-2016 - HAULPAK 510E - ANO: 1993 -   ")</f>
      </c>
      <c r="C114" s="4" t="inlineStr">
        <is>
          <t>Não vendido</t>
        </is>
      </c>
      <c r="D114" s="4" t="inlineStr">
        <is>
          <t>28</t>
        </is>
      </c>
      <c r="E114" s="5" t="inlineStr">
        <is>
          <t>18.750,00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=HYPERLINK("https://leilaoonline.com.br/lote/detalhe/2862", "160")</f>
      </c>
      <c r="B115" s="4" t="s">
        <f>=HYPERLINK("https://leilaoonline.com.br/lote/detalhe/2862", "PICO-013-2016 - CADEIRA  DE ESCRITÓRIO 10 PEÇAS APROX.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=HYPERLINK("https://leilaoonline.com.br/lote/detalhe/2866", "162")</f>
      </c>
      <c r="B116" s="4" t="s">
        <f>=HYPERLINK("https://leilaoonline.com.br/lote/detalhe/2866", "MUT-049-2016  - TELEFONIA E IMPRESSORAS 20 ITENS APROX.")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220,00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=HYPERLINK("https://leilaoonline.com.br/lote/detalhe/2867", "163")</f>
      </c>
      <c r="B117" s="4" t="s">
        <f>=HYPERLINK("https://leilaoonline.com.br/lote/detalhe/2867", "MUT-050-2016  - TELEFONIA, 20 ITENS APROX.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180,00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=HYPERLINK("https://leilaoonline.com.br/lote/detalhe/2868", "164")</f>
      </c>
      <c r="B118" s="4" t="s">
        <f>=HYPERLINK("https://leilaoonline.com.br/lote/detalhe/2868", "MUT-053-2016 - NOTEBOOK  E TELEFONE 17 ITENS APROX.  ")</f>
      </c>
      <c r="C118" s="4" t="inlineStr">
        <is>
          <t>Não vendido</t>
        </is>
      </c>
      <c r="D118" s="4" t="inlineStr">
        <is>
          <t>15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=HYPERLINK("https://leilaoonline.com.br/lote/detalhe/2869", "165")</f>
      </c>
      <c r="B119" s="4" t="s">
        <f>=HYPERLINK("https://leilaoonline.com.br/lote/detalhe/2869", "BRU-500-2016 - EQUIPAMENTO ELETRÔNICOS/FOTOS/TV, 18 ITENS APROX.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=HYPERLINK("https://leilaoonline.com.br/lote/detalhe/2822", "166")</f>
      </c>
      <c r="B120" s="4" t="s">
        <f>=HYPERLINK("https://leilaoonline.com.br/lote/detalhe/2822", " 082-951-2016 - EQUIPAMENTO COZINHA INDUSTRIAL 5 ITEN APROX.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=HYPERLINK("https://leilaoonline.com.br/lote/detalhe/2826", "167")</f>
      </c>
      <c r="B121" s="4" t="s">
        <f>=HYPERLINK("https://leilaoonline.com.br/lote/detalhe/2826", " 082-957-2016 - 5 ESTEIRA ERGOMÊTRICA COM SENSOR DE MÃOS. 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5.550,00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=HYPERLINK("https://leilaoonline.com.br/lote/detalhe/2824", "168")</f>
      </c>
      <c r="B122" s="4" t="s">
        <f>=HYPERLINK("https://leilaoonline.com.br/lote/detalhe/2824", " 082-958-2016 - 4  ESTEIRA ERGOMÉTRICA, 2 BICICLETAS ERGOMÉTRICAS 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8.500,00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=HYPERLINK("https://leilaoonline.com.br/lote/detalhe/2827", "169")</f>
      </c>
      <c r="B123" s="4" t="s">
        <f>=HYPERLINK("https://leilaoonline.com.br/lote/detalhe/2827", " 082-968-2016 - 2 ESTAÇÃO DE TRABALHO. LOC. VITÓRIA/ES")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=HYPERLINK("https://leilaoonline.com.br/lote/detalhe/2971", "170")</f>
      </c>
      <c r="B124" s="4" t="s">
        <f>=HYPERLINK("https://leilaoonline.com.br/lote/detalhe/2971", " BAO-PM45-2016 -   CATERPILLAR / 992D - ANO: 1996")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24.500,00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2026-04-19T19:39:15.00Z</dcterms:created>
  <dc:creator>Tellks Tecnologia</dc:creator>
  <cp:revision>0</cp:revision>
</cp:coreProperties>
</file>