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 Hyster Cap. 2,5 Ton • Carretinha Tanque • Gerador a Diesel • Redutores • Guilhotina Ind. • Plat. Elevatória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03/09/2026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=HYPERLINK("https://leilaoonline.com.br/lote/detalhe/334689", "010")</f>
      </c>
      <c r="B11" s="4" t="s">
        <f>=HYPERLINK("https://leilaoonline.com.br/lote/detalhe/334689", "EMPILHADEIRA HYSTER CAP. 2,5 TON. - FUNCIONANDO")</f>
      </c>
      <c r="C11" s="4" t="inlineStr">
        <is>
          <t>Aguardando</t>
        </is>
      </c>
      <c r="D11" s="4" t="inlineStr">
        <is>
          <t>0</t>
        </is>
      </c>
      <c r="E11" s="5" t="inlineStr">
        <is>
          <t>20.000,00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=HYPERLINK("https://leilaoonline.com.br/lote/detalhe/334692", "015")</f>
      </c>
      <c r="B12" s="4" t="s">
        <f>=HYPERLINK("https://leilaoonline.com.br/lote/detalhe/334692", "CARRETINHA TANQUE REBOCÁVEL; DUPLO EIXO; EQUIPADA C/ MOTO-BOMBA VW (MOTOR DE FUSCA) E ESPARGIDOR TRASEIRO; CAP. APROX. 4.800L ")</f>
      </c>
      <c r="C12" s="4" t="inlineStr">
        <is>
          <t>Aguardando</t>
        </is>
      </c>
      <c r="D12" s="4" t="inlineStr">
        <is>
          <t>0</t>
        </is>
      </c>
      <c r="E12" s="5" t="inlineStr">
        <is>
          <t>8.000,00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=HYPERLINK("https://leilaoonline.com.br/lote/detalhe/334695", "020")</f>
      </c>
      <c r="B13" s="4" t="s">
        <f>=HYPERLINK("https://leilaoonline.com.br/lote/detalhe/334695", "GUINDASTE DE COLUNA; MARCA ADITY BIRLA UTILIZADO EM USINAS OU INDÚSTRIAS")</f>
      </c>
      <c r="C13" s="4" t="inlineStr">
        <is>
          <t>Aguardando</t>
        </is>
      </c>
      <c r="D13" s="4" t="inlineStr">
        <is>
          <t>0</t>
        </is>
      </c>
      <c r="E13" s="5" t="inlineStr">
        <is>
          <t>10.000,00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=HYPERLINK("https://leilaoonline.com.br/lote/detalhe/334715", "025")</f>
      </c>
      <c r="B14" s="4" t="s">
        <f>=HYPERLINK("https://leilaoonline.com.br/lote/detalhe/334715", "ROLO COMPACTADOR")</f>
      </c>
      <c r="C14" s="4" t="inlineStr">
        <is>
          <t>Aguardando</t>
        </is>
      </c>
      <c r="D14" s="4" t="inlineStr">
        <is>
          <t>0</t>
        </is>
      </c>
      <c r="E14" s="5" t="inlineStr">
        <is>
          <t>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=HYPERLINK("https://leilaoonline.com.br/lote/detalhe/334737", "030")</f>
      </c>
      <c r="B15" s="4" t="s">
        <f>=HYPERLINK("https://leilaoonline.com.br/lote/detalhe/334737", "BALANÇA FILIZOLA CAP. 1.000KG")</f>
      </c>
      <c r="C15" s="4" t="inlineStr">
        <is>
          <t>Aguardando</t>
        </is>
      </c>
      <c r="D15" s="4" t="inlineStr">
        <is>
          <t>0</t>
        </is>
      </c>
      <c r="E15" s="5" t="inlineStr">
        <is>
          <t>250,00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=HYPERLINK("https://leilaoonline.com.br/lote/detalhe/334735", "035")</f>
      </c>
      <c r="B16" s="4" t="s">
        <f>=HYPERLINK("https://leilaoonline.com.br/lote/detalhe/334735", "LOTE COM 8 COMPRESSORES DE AR DIVERSOS TAMANHOS")</f>
      </c>
      <c r="C16" s="4" t="inlineStr">
        <is>
          <t>Aguardando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=HYPERLINK("https://leilaoonline.com.br/lote/detalhe/334738", "040")</f>
      </c>
      <c r="B17" s="4" t="s">
        <f>=HYPERLINK("https://leilaoonline.com.br/lote/detalhe/334738", "LOTE C/ 05 PISTÕES")</f>
      </c>
      <c r="C17" s="4" t="inlineStr">
        <is>
          <t>Aguardando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=HYPERLINK("https://leilaoonline.com.br/lote/detalhe/334730", "045")</f>
      </c>
      <c r="B18" s="4" t="s">
        <f>=HYPERLINK("https://leilaoonline.com.br/lote/detalhe/334730", "CARRETA TRANSPORTE DE BOBINA")</f>
      </c>
      <c r="C18" s="4" t="inlineStr">
        <is>
          <t>Aguardando</t>
        </is>
      </c>
      <c r="D18" s="4" t="inlineStr">
        <is>
          <t>0</t>
        </is>
      </c>
      <c r="E18" s="5" t="inlineStr">
        <is>
          <t>2.250,00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=HYPERLINK("https://leilaoonline.com.br/lote/detalhe/334718", "050")</f>
      </c>
      <c r="B19" s="4" t="s">
        <f>=HYPERLINK("https://leilaoonline.com.br/lote/detalhe/334718", "TRANSFORMADOR A SECO 15 KVA")</f>
      </c>
      <c r="C19" s="4" t="inlineStr">
        <is>
          <t>Aguardando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=HYPERLINK("https://leilaoonline.com.br/lote/detalhe/334724", "055")</f>
      </c>
      <c r="B20" s="4" t="s">
        <f>=HYPERLINK("https://leilaoonline.com.br/lote/detalhe/334724", "GARRA")</f>
      </c>
      <c r="C20" s="4" t="inlineStr">
        <is>
          <t>Aguardando</t>
        </is>
      </c>
      <c r="D20" s="4" t="inlineStr">
        <is>
          <t>0</t>
        </is>
      </c>
      <c r="E20" s="5" t="inlineStr">
        <is>
          <t>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=HYPERLINK("https://leilaoonline.com.br/lote/detalhe/334693", "060")</f>
      </c>
      <c r="B21" s="4" t="s">
        <f>=HYPERLINK("https://leilaoonline.com.br/lote/detalhe/334693", "AFIADORA DE FERRAMENTA")</f>
      </c>
      <c r="C21" s="4" t="inlineStr">
        <is>
          <t>Aguardando</t>
        </is>
      </c>
      <c r="D21" s="4" t="inlineStr">
        <is>
          <t>0</t>
        </is>
      </c>
      <c r="E21" s="5" t="inlineStr">
        <is>
          <t>3.000,00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=HYPERLINK("https://leilaoonline.com.br/lote/detalhe/334723", "065")</f>
      </c>
      <c r="B22" s="4" t="s">
        <f>=HYPERLINK("https://leilaoonline.com.br/lote/detalhe/334723", "LOTE COM 13 RACKS METÁLICOS REFORÇADOS, CALVANIZADOS - MEDIDAS APROX.: 1.10 X 0.65 X 0.90 DE ALTURA")</f>
      </c>
      <c r="C22" s="4" t="inlineStr">
        <is>
          <t>Aguardando</t>
        </is>
      </c>
      <c r="D22" s="4" t="inlineStr">
        <is>
          <t>0</t>
        </is>
      </c>
      <c r="E22" s="5" t="inlineStr">
        <is>
          <t>800,00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=HYPERLINK("https://leilaoonline.com.br/lote/detalhe/334731", "070")</f>
      </c>
      <c r="B23" s="4" t="s">
        <f>=HYPERLINK("https://leilaoonline.com.br/lote/detalhe/334731", "COMPRESSOR SEM MOTOR")</f>
      </c>
      <c r="C23" s="4" t="inlineStr">
        <is>
          <t>Aguardando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=HYPERLINK("https://leilaoonline.com.br/lote/detalhe/334728", "075")</f>
      </c>
      <c r="B24" s="4" t="s">
        <f>=HYPERLINK("https://leilaoonline.com.br/lote/detalhe/334728", "CORTADOR DE ASFALTO/CIMENTO TYROLIT C/ MOTOR HONDA GASOLINA")</f>
      </c>
      <c r="C24" s="4" t="inlineStr">
        <is>
          <t>Aguardando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=HYPERLINK("https://leilaoonline.com.br/lote/detalhe/334690", "080")</f>
      </c>
      <c r="B25" s="4" t="s">
        <f>=HYPERLINK("https://leilaoonline.com.br/lote/detalhe/334690", "REDUTOR INDUSTRIAL")</f>
      </c>
      <c r="C25" s="4" t="inlineStr">
        <is>
          <t>Aguardando</t>
        </is>
      </c>
      <c r="D25" s="4" t="inlineStr">
        <is>
          <t>0</t>
        </is>
      </c>
      <c r="E25" s="5" t="inlineStr">
        <is>
          <t>8.000,00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=HYPERLINK("https://leilaoonline.com.br/lote/detalhe/334691", "085")</f>
      </c>
      <c r="B26" s="4" t="s">
        <f>=HYPERLINK("https://leilaoonline.com.br/lote/detalhe/334691", "GERADOR A DIESEL 6 KVA")</f>
      </c>
      <c r="C26" s="4" t="inlineStr">
        <is>
          <t>Aguardando</t>
        </is>
      </c>
      <c r="D26" s="4" t="inlineStr">
        <is>
          <t>0</t>
        </is>
      </c>
      <c r="E26" s="5" t="inlineStr">
        <is>
          <t>6.000,00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=HYPERLINK("https://leilaoonline.com.br/lote/detalhe/334696", "090")</f>
      </c>
      <c r="B27" s="4" t="s">
        <f>=HYPERLINK("https://leilaoonline.com.br/lote/detalhe/334696", "TURBINA DE AVIÃO")</f>
      </c>
      <c r="C27" s="4" t="inlineStr">
        <is>
          <t>Aguardando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=HYPERLINK("https://leilaoonline.com.br/lote/detalhe/334710", "095")</f>
      </c>
      <c r="B28" s="4" t="s">
        <f>=HYPERLINK("https://leilaoonline.com.br/lote/detalhe/334710", "GUILHOTINA INDUSTRIAL")</f>
      </c>
      <c r="C28" s="4" t="inlineStr">
        <is>
          <t>Aguardando</t>
        </is>
      </c>
      <c r="D28" s="4" t="inlineStr">
        <is>
          <t>0</t>
        </is>
      </c>
      <c r="E28" s="5" t="inlineStr">
        <is>
          <t>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=HYPERLINK("https://leilaoonline.com.br/lote/detalhe/334703", "100")</f>
      </c>
      <c r="B29" s="4" t="s">
        <f>=HYPERLINK("https://leilaoonline.com.br/lote/detalhe/334703", "TRANSFORMADOR A SECO 15 KVA")</f>
      </c>
      <c r="C29" s="4" t="inlineStr">
        <is>
          <t>Aguardando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=HYPERLINK("https://leilaoonline.com.br/lote/detalhe/334709", "105")</f>
      </c>
      <c r="B30" s="4" t="s">
        <f>=HYPERLINK("https://leilaoonline.com.br/lote/detalhe/334709", "GUILHOTINA INDUSTRIAL")</f>
      </c>
      <c r="C30" s="4" t="inlineStr">
        <is>
          <t>Aguardando</t>
        </is>
      </c>
      <c r="D30" s="4" t="inlineStr">
        <is>
          <t>0</t>
        </is>
      </c>
      <c r="E30" s="5" t="inlineStr">
        <is>
          <t>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=HYPERLINK("https://leilaoonline.com.br/lote/detalhe/334713", "110")</f>
      </c>
      <c r="B31" s="4" t="s">
        <f>=HYPERLINK("https://leilaoonline.com.br/lote/detalhe/334713", "LIXADEIRA")</f>
      </c>
      <c r="C31" s="4" t="inlineStr">
        <is>
          <t>Aguardando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=HYPERLINK("https://leilaoonline.com.br/lote/detalhe/334720", "115")</f>
      </c>
      <c r="B32" s="4" t="s">
        <f>=HYPERLINK("https://leilaoonline.com.br/lote/detalhe/334720", "REDUTOR MARCA TRANSMOTECNICA; C/ MOTOR ELÉTRICO")</f>
      </c>
      <c r="C32" s="4" t="inlineStr">
        <is>
          <t>Aguardando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=HYPERLINK("https://leilaoonline.com.br/lote/detalhe/334725", "120")</f>
      </c>
      <c r="B33" s="4" t="s">
        <f>=HYPERLINK("https://leilaoonline.com.br/lote/detalhe/334725", "LOTE COM 41 UNIDADES DE CARTEIRAS ESCOLARES")</f>
      </c>
      <c r="C33" s="4" t="inlineStr">
        <is>
          <t>Aguardando</t>
        </is>
      </c>
      <c r="D33" s="4" t="inlineStr">
        <is>
          <t>0</t>
        </is>
      </c>
      <c r="E33" s="5" t="inlineStr">
        <is>
          <t>450,00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=HYPERLINK("https://leilaoonline.com.br/lote/detalhe/334726", "125")</f>
      </c>
      <c r="B34" s="4" t="s">
        <f>=HYPERLINK("https://leilaoonline.com.br/lote/detalhe/334726", "BALANÇA FIZOLA CAP. 150 KGS")</f>
      </c>
      <c r="C34" s="4" t="inlineStr">
        <is>
          <t>Aguardando</t>
        </is>
      </c>
      <c r="D34" s="4" t="inlineStr">
        <is>
          <t>0</t>
        </is>
      </c>
      <c r="E34" s="5" t="inlineStr">
        <is>
          <t>100,00</t>
        </is>
      </c>
      <c r="F34" s="4" t="inlineStr">
        <is>
          <t>20.00</t>
        </is>
      </c>
    </row>
    <row collapsed="false" customFormat="false" customHeight="false" hidden="false" ht="12.1" outlineLevel="0" r="35">
      <c r="A35" s="5" t="s">
        <f>=HYPERLINK("https://leilaoonline.com.br/lote/detalhe/334721", "130")</f>
      </c>
      <c r="B35" s="4" t="s">
        <f>=HYPERLINK("https://leilaoonline.com.br/lote/detalhe/334721", "TORNO MECÂNICO")</f>
      </c>
      <c r="C35" s="4" t="inlineStr">
        <is>
          <t>Aguardando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=HYPERLINK("https://leilaoonline.com.br/lote/detalhe/334732", "140")</f>
      </c>
      <c r="B36" s="4" t="s">
        <f>=HYPERLINK("https://leilaoonline.com.br/lote/detalhe/334732", "TRANSFORMADOR ZILMER")</f>
      </c>
      <c r="C36" s="4" t="inlineStr">
        <is>
          <t>Aguardando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=HYPERLINK("https://leilaoonline.com.br/lote/detalhe/334699", "145")</f>
      </c>
      <c r="B37" s="4" t="s">
        <f>=HYPERLINK("https://leilaoonline.com.br/lote/detalhe/334699", "GERADOR HONDA EP4000")</f>
      </c>
      <c r="C37" s="4" t="inlineStr">
        <is>
          <t>Aguardando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=HYPERLINK("https://leilaoonline.com.br/lote/detalhe/334701", "150")</f>
      </c>
      <c r="B38" s="4" t="s">
        <f>=HYPERLINK("https://leilaoonline.com.br/lote/detalhe/334701", "BALANÇA PERFECTA")</f>
      </c>
      <c r="C38" s="4" t="inlineStr">
        <is>
          <t>Aguardando</t>
        </is>
      </c>
      <c r="D38" s="4" t="inlineStr">
        <is>
          <t>0</t>
        </is>
      </c>
      <c r="E38" s="5" t="inlineStr">
        <is>
          <t>3.000,00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=HYPERLINK("https://leilaoonline.com.br/lote/detalhe/334702", "155")</f>
      </c>
      <c r="B39" s="4" t="s">
        <f>=HYPERLINK("https://leilaoonline.com.br/lote/detalhe/334702", "COMPONENTE INDUSTRIAL")</f>
      </c>
      <c r="C39" s="4" t="inlineStr">
        <is>
          <t>Aguardando</t>
        </is>
      </c>
      <c r="D39" s="4" t="inlineStr">
        <is>
          <t>0</t>
        </is>
      </c>
      <c r="E39" s="5" t="inlineStr">
        <is>
          <t>10.000,00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=HYPERLINK("https://leilaoonline.com.br/lote/detalhe/334700", "160")</f>
      </c>
      <c r="B40" s="4" t="s">
        <f>=HYPERLINK("https://leilaoonline.com.br/lote/detalhe/334700", "BALANÇA DIGITRON CAP. 1.000KG")</f>
      </c>
      <c r="C40" s="4" t="inlineStr">
        <is>
          <t>Aguardando</t>
        </is>
      </c>
      <c r="D40" s="4" t="inlineStr">
        <is>
          <t>0</t>
        </is>
      </c>
      <c r="E40" s="5" t="inlineStr">
        <is>
          <t>3.000,00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=HYPERLINK("https://leilaoonline.com.br/lote/detalhe/334706", "165")</f>
      </c>
      <c r="B41" s="4" t="s">
        <f>=HYPERLINK("https://leilaoonline.com.br/lote/detalhe/334706", "PALETEIRA ELÉTRICA AMEISE 1250KG - FUNCIONANDO, NÃO ACOMPANHA CARREGADOR")</f>
      </c>
      <c r="C41" s="4" t="inlineStr">
        <is>
          <t>Aguardando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=HYPERLINK("https://leilaoonline.com.br/lote/detalhe/334705", "170")</f>
      </c>
      <c r="B42" s="4" t="s">
        <f>=HYPERLINK("https://leilaoonline.com.br/lote/detalhe/334705", "CARRETINHA SOMENTE PARA USO INTERNO REFORÇADA INDUSTRIAL")</f>
      </c>
      <c r="C42" s="4" t="inlineStr">
        <is>
          <t>Aguardando</t>
        </is>
      </c>
      <c r="D42" s="4" t="inlineStr">
        <is>
          <t>0</t>
        </is>
      </c>
      <c r="E42" s="5" t="inlineStr">
        <is>
          <t>750,00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=HYPERLINK("https://leilaoonline.com.br/lote/detalhe/334707", "175")</f>
      </c>
      <c r="B43" s="4" t="s">
        <f>=HYPERLINK("https://leilaoonline.com.br/lote/detalhe/334707", "RESERVATÓRIO/MISTURADOR EM AÇO INÓX")</f>
      </c>
      <c r="C43" s="4" t="inlineStr">
        <is>
          <t>Aguardando</t>
        </is>
      </c>
      <c r="D43" s="4" t="inlineStr">
        <is>
          <t>0</t>
        </is>
      </c>
      <c r="E43" s="5" t="inlineStr">
        <is>
          <t>2.500,00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=HYPERLINK("https://leilaoonline.com.br/lote/detalhe/334704", "180")</f>
      </c>
      <c r="B44" s="4" t="s">
        <f>=HYPERLINK("https://leilaoonline.com.br/lote/detalhe/334704", "PLATAFORMA ELEVATÓRIA")</f>
      </c>
      <c r="C44" s="4" t="inlineStr">
        <is>
          <t>Aguardando</t>
        </is>
      </c>
      <c r="D44" s="4" t="inlineStr">
        <is>
          <t>0</t>
        </is>
      </c>
      <c r="E44" s="5" t="inlineStr">
        <is>
          <t>2.500,00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=HYPERLINK("https://leilaoonline.com.br/lote/detalhe/334712", "185")</f>
      </c>
      <c r="B45" s="4" t="s">
        <f>=HYPERLINK("https://leilaoonline.com.br/lote/detalhe/334712", "LOTE DE EQUIPAMENTOS DE COZINHA INDUSTRIAL - APROX. 15 PEÇAS GRANDES E 10 PEQUENAS")</f>
      </c>
      <c r="C45" s="4" t="inlineStr">
        <is>
          <t>Aguardando</t>
        </is>
      </c>
      <c r="D45" s="4" t="inlineStr">
        <is>
          <t>0</t>
        </is>
      </c>
      <c r="E45" s="5" t="inlineStr">
        <is>
          <t>5.000,00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=HYPERLINK("https://leilaoonline.com.br/lote/detalhe/334697", "190")</f>
      </c>
      <c r="B46" s="4" t="s">
        <f>=HYPERLINK("https://leilaoonline.com.br/lote/detalhe/334697", "ZIPPER MACHINE")</f>
      </c>
      <c r="C46" s="4" t="inlineStr">
        <is>
          <t>Aguardando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=HYPERLINK("https://leilaoonline.com.br/lote/detalhe/334722", "195")</f>
      </c>
      <c r="B47" s="4" t="s">
        <f>=HYPERLINK("https://leilaoonline.com.br/lote/detalhe/334722", "LIXADEIRA DE CINTA INDUSTRIAL")</f>
      </c>
      <c r="C47" s="4" t="inlineStr">
        <is>
          <t>Aguardando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=HYPERLINK("https://leilaoonline.com.br/lote/detalhe/334727", "200")</f>
      </c>
      <c r="B48" s="4" t="s">
        <f>=HYPERLINK("https://leilaoonline.com.br/lote/detalhe/334727", "PLAINA LIMADORA")</f>
      </c>
      <c r="C48" s="4" t="inlineStr">
        <is>
          <t>Aguardando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=HYPERLINK("https://leilaoonline.com.br/lote/detalhe/334716", "205")</f>
      </c>
      <c r="B49" s="4" t="s">
        <f>=HYPERLINK("https://leilaoonline.com.br/lote/detalhe/334716", "PEÇAS DIVERSAS PARA EMPILHADEIRA")</f>
      </c>
      <c r="C49" s="4" t="inlineStr">
        <is>
          <t>Aguardando</t>
        </is>
      </c>
      <c r="D49" s="4" t="inlineStr">
        <is>
          <t>0</t>
        </is>
      </c>
      <c r="E49" s="5" t="inlineStr">
        <is>
          <t>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=HYPERLINK("https://leilaoonline.com.br/lote/detalhe/334694", "210")</f>
      </c>
      <c r="B50" s="4" t="s">
        <f>=HYPERLINK("https://leilaoonline.com.br/lote/detalhe/334694", "FURADEIRA DE BANCADA E ESMERIL")</f>
      </c>
      <c r="C50" s="4" t="inlineStr">
        <is>
          <t>Aguardando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=HYPERLINK("https://leilaoonline.com.br/lote/detalhe/334711", "215")</f>
      </c>
      <c r="B51" s="4" t="s">
        <f>=HYPERLINK("https://leilaoonline.com.br/lote/detalhe/334711", "UNIDADE HIDRÁULICA MARCA RACINE")</f>
      </c>
      <c r="C51" s="4" t="inlineStr">
        <is>
          <t>Aguardando</t>
        </is>
      </c>
      <c r="D51" s="4" t="inlineStr">
        <is>
          <t>0</t>
        </is>
      </c>
      <c r="E51" s="5" t="inlineStr">
        <is>
          <t>2.150,00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=HYPERLINK("https://leilaoonline.com.br/lote/detalhe/334698", "220")</f>
      </c>
      <c r="B52" s="4" t="s">
        <f>=HYPERLINK("https://leilaoonline.com.br/lote/detalhe/334698", "TURBINA DE AVIÃO")</f>
      </c>
      <c r="C52" s="4" t="inlineStr">
        <is>
          <t>Aguardando</t>
        </is>
      </c>
      <c r="D52" s="4" t="inlineStr">
        <is>
          <t>0</t>
        </is>
      </c>
      <c r="E52" s="5" t="inlineStr">
        <is>
          <t>20.000,00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=HYPERLINK("https://leilaoonline.com.br/lote/detalhe/334717", "225")</f>
      </c>
      <c r="B53" s="4" t="s">
        <f>=HYPERLINK("https://leilaoonline.com.br/lote/detalhe/334717", "BALANCIM")</f>
      </c>
      <c r="C53" s="4" t="inlineStr">
        <is>
          <t>Aguardando</t>
        </is>
      </c>
      <c r="D53" s="4" t="inlineStr">
        <is>
          <t>0</t>
        </is>
      </c>
      <c r="E53" s="5" t="inlineStr">
        <is>
          <t>750,00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=HYPERLINK("https://leilaoonline.com.br/lote/detalhe/334714", "230")</f>
      </c>
      <c r="B54" s="4" t="s">
        <f>=HYPERLINK("https://leilaoonline.com.br/lote/detalhe/334714", "CARREGADOR KM")</f>
      </c>
      <c r="C54" s="4" t="inlineStr">
        <is>
          <t>Aguardando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=HYPERLINK("https://leilaoonline.com.br/lote/detalhe/334708", "235")</f>
      </c>
      <c r="B55" s="4" t="s">
        <f>=HYPERLINK("https://leilaoonline.com.br/lote/detalhe/334708", "PLATAFORMA DE ELEVAÇÃO CARGA C/ REDUTOR E MOTOR ELÉTRICO")</f>
      </c>
      <c r="C55" s="4" t="inlineStr">
        <is>
          <t>Aguardando</t>
        </is>
      </c>
      <c r="D55" s="4" t="inlineStr">
        <is>
          <t>0</t>
        </is>
      </c>
      <c r="E55" s="5" t="inlineStr">
        <is>
          <t>450,00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=HYPERLINK("https://leilaoonline.com.br/lote/detalhe/334719", "240")</f>
      </c>
      <c r="B56" s="4" t="s">
        <f>=HYPERLINK("https://leilaoonline.com.br/lote/detalhe/334719", "RESERVATÓRIO/MISTURADOR EM AÇO INÓX")</f>
      </c>
      <c r="C56" s="4" t="inlineStr">
        <is>
          <t>Aguardando</t>
        </is>
      </c>
      <c r="D56" s="4" t="inlineStr">
        <is>
          <t>0</t>
        </is>
      </c>
      <c r="E56" s="5" t="inlineStr">
        <is>
          <t>2.500,00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=HYPERLINK("https://leilaoonline.com.br/lote/detalhe/334736", "245")</f>
      </c>
      <c r="B57" s="4" t="s">
        <f>=HYPERLINK("https://leilaoonline.com.br/lote/detalhe/334736", "LOTE DE MÓVEIS DE ESCRITÓRIO (MAIS INFORMAÇÕES NAS ESPECIFICAÇÕES)")</f>
      </c>
      <c r="C57" s="4" t="inlineStr">
        <is>
          <t>Aguardando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=HYPERLINK("https://leilaoonline.com.br/lote/detalhe/334739", "250")</f>
      </c>
      <c r="B58" s="4" t="s">
        <f>=HYPERLINK("https://leilaoonline.com.br/lote/detalhe/334739", "LOTE C/ 02 CAIXAS DE SOM E 02 APARELHOS DE FAX")</f>
      </c>
      <c r="C58" s="4" t="inlineStr">
        <is>
          <t>Aguardando</t>
        </is>
      </c>
      <c r="D58" s="4" t="inlineStr">
        <is>
          <t>0</t>
        </is>
      </c>
      <c r="E58" s="5" t="inlineStr">
        <is>
          <t>150,00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=HYPERLINK("https://leilaoonline.com.br/lote/detalhe/334729", "255")</f>
      </c>
      <c r="B59" s="4" t="s">
        <f>=HYPERLINK("https://leilaoonline.com.br/lote/detalhe/334729", "LOTE C/ 3 UNIDADES DE PORTA ESCADA VEICULAR")</f>
      </c>
      <c r="C59" s="4" t="inlineStr">
        <is>
          <t>Aguardando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2026-08-19T19:41:22.00Z</dcterms:created>
  <dc:creator>Tellks Tecnologia</dc:creator>
  <cp:revision>0</cp:revision>
</cp:coreProperties>
</file>