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VOLVO E VW - 15 TRATORES CASE, JD, VALTRA  - 3 COLHEDORAS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=HYPERLINK("https://leilaoonline.com.br/lote/detalhe/332780", "1000")</f>
      </c>
      <c r="B11" s="4" t="s">
        <f>=HYPERLINK("https://leilaoonline.com.br/lote/detalhe/332780", " CAMINHÃO VOLVO/VM 220 4X2R; ANO 2015/2015; BRANCA. - MOTOR FUNDIDO - (BAÚ OFICINA). - FR23061/50439 - LOC. STA VITÓRIA/MG                                                                                                                                                                    ")</f>
      </c>
      <c r="C11" s="4" t="inlineStr">
        <is>
          <t>Vendido</t>
        </is>
      </c>
      <c r="D11" s="4" t="inlineStr">
        <is>
          <t>34</t>
        </is>
      </c>
      <c r="E11" s="5" t="inlineStr">
        <is>
          <t>59.000,00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=HYPERLINK("https://leilaoonline.com.br/lote/detalhe/332788", "1001")</f>
      </c>
      <c r="B12" s="4" t="s">
        <f>=HYPERLINK("https://leilaoonline.com.br/lote/detalhe/332788", " CAMINHÃO VW/26.260 E ANO 2011/2011; BRANCA; (PIPA) -  FR23001 - LOC. STA VITÓRIA/MG   ")</f>
      </c>
      <c r="C12" s="4" t="inlineStr">
        <is>
          <t>Vendido</t>
        </is>
      </c>
      <c r="D12" s="4" t="inlineStr">
        <is>
          <t>71</t>
        </is>
      </c>
      <c r="E12" s="5" t="inlineStr">
        <is>
          <t>107.000,00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=HYPERLINK("https://leilaoonline.com.br/lote/detalhe/332784", "1002")</f>
      </c>
      <c r="B13" s="4" t="s">
        <f>=HYPERLINK("https://leilaoonline.com.br/lote/detalhe/332784", " CAMINHÃO VW/31.330 CRC 6X4; ANO 2013/2013; BRANCA; (PIPA). - FR23003/50461 - LOC. STA VITÓRIA/MG   ")</f>
      </c>
      <c r="C13" s="4" t="inlineStr">
        <is>
          <t>Vendido</t>
        </is>
      </c>
      <c r="D13" s="4" t="inlineStr">
        <is>
          <t>57</t>
        </is>
      </c>
      <c r="E13" s="5" t="inlineStr">
        <is>
          <t>91.000,00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=HYPERLINK("https://leilaoonline.com.br/lote/detalhe/332785", "1003")</f>
      </c>
      <c r="B14" s="4" t="s">
        <f>=HYPERLINK("https://leilaoonline.com.br/lote/detalhe/332785", " CAMINHÃO VW/31.330 CRC 6X4; ANO 2013/2013; BRANCA; (PIPA). - FR23004/50490. -  LOC. STA VITÓRIA/MG ")</f>
      </c>
      <c r="C14" s="4" t="inlineStr">
        <is>
          <t>Vendido</t>
        </is>
      </c>
      <c r="D14" s="4" t="inlineStr">
        <is>
          <t>50</t>
        </is>
      </c>
      <c r="E14" s="5" t="inlineStr">
        <is>
          <t>94.000,00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=HYPERLINK("https://leilaoonline.com.br/lote/detalhe/332787", "1004")</f>
      </c>
      <c r="B15" s="4" t="s">
        <f>=HYPERLINK("https://leilaoonline.com.br/lote/detalhe/332787", " CAMINHÃO VOLVO/VM 330 6X4R; ANO 2014/2015; BRANCA; (TANQUE COMBATE INCÊNDIO). - FR23016/50550. -  LOC. STA VITÓRIA/MG ")</f>
      </c>
      <c r="C15" s="4" t="inlineStr">
        <is>
          <t>Vendido</t>
        </is>
      </c>
      <c r="D15" s="4" t="inlineStr">
        <is>
          <t>61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=HYPERLINK("https://leilaoonline.com.br/lote/detalhe/332789", "1005")</f>
      </c>
      <c r="B16" s="4" t="s">
        <f>=HYPERLINK("https://leilaoonline.com.br/lote/detalhe/332789", "CAMINHÃO VW/9.170 DRC 4X2; ANO 2018/2019; BRANCA; (CARGA SECA). - FR23033/50393. - LOC. STA VITÓRIA/MG ")</f>
      </c>
      <c r="C16" s="4" t="inlineStr">
        <is>
          <t>Vendido</t>
        </is>
      </c>
      <c r="D16" s="4" t="inlineStr">
        <is>
          <t>38</t>
        </is>
      </c>
      <c r="E16" s="5" t="inlineStr">
        <is>
          <t>89.000,00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=HYPERLINK("https://leilaoonline.com.br/lote/detalhe/332781", "1006")</f>
      </c>
      <c r="B17" s="4" t="s">
        <f>=HYPERLINK("https://leilaoonline.com.br/lote/detalhe/332781", "CAMINHÃO VOLVO/VM 220 4X2R; ANO 2015/2015; BRANCA; (BAÚ OFICINA). - FR23060. -  LOC. STA VITÓRIA/MG ")</f>
      </c>
      <c r="C17" s="4" t="inlineStr">
        <is>
          <t>Vendido</t>
        </is>
      </c>
      <c r="D17" s="4" t="inlineStr">
        <is>
          <t>49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=HYPERLINK("https://leilaoonline.com.br/lote/detalhe/332782", "1007")</f>
      </c>
      <c r="B18" s="4" t="s">
        <f>=HYPERLINK("https://leilaoonline.com.br/lote/detalhe/332782", " CAMINHÃO VW/31.330 CRC 6X4; ANO 2013/2013; BRANCA; (ROLL ON/ROLL OFF). - FR23062. -  LOC. STA VITÓRIA/MG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97.000,00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=HYPERLINK("https://leilaoonline.com.br/lote/detalhe/332783", "1008")</f>
      </c>
      <c r="B19" s="4" t="s">
        <f>=HYPERLINK("https://leilaoonline.com.br/lote/detalhe/332783", " CAMINHÃO VW/31.330 CRC 6X4; ANO 2012/2012; BRANCA; (TRANSBORDO). - FR23068/50410. - LOC. STA VITÓRIA/MG ")</f>
      </c>
      <c r="C19" s="4" t="inlineStr">
        <is>
          <t>Vendido</t>
        </is>
      </c>
      <c r="D19" s="4" t="inlineStr">
        <is>
          <t>34</t>
        </is>
      </c>
      <c r="E19" s="5" t="inlineStr">
        <is>
          <t>61.950,00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=HYPERLINK("https://leilaoonline.com.br/lote/detalhe/332786", "1009")</f>
      </c>
      <c r="B20" s="4" t="s">
        <f>=HYPERLINK("https://leilaoonline.com.br/lote/detalhe/332786", " CAMINHÃO VW/31.330 CRC 6X4; ANO 2013/2013; BRANCA; (TRANSBORDO). - FR23070/50402. -  LOC. STA VITÓRIA/MG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77.000,00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=HYPERLINK("https://leilaoonline.com.br/lote/detalhe/332790", "1010")</f>
      </c>
      <c r="B21" s="4" t="s">
        <f>=HYPERLINK("https://leilaoonline.com.br/lote/detalhe/332790", " CAMINHÃO VW/31.330 CRC 6X4; ANO 2013/2013; BRANCA; (TRANSBORDO). - FR23071/50407. -  LOC. STA VITÓRIA/MG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78.000,00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=HYPERLINK("https://leilaoonline.com.br/lote/detalhe/332791", "1011")</f>
      </c>
      <c r="B22" s="4" t="s">
        <f>=HYPERLINK("https://leilaoonline.com.br/lote/detalhe/332791", " TRATOR JOHN DEERE 6165J; ANO 2013. - FR30013. -  LOC.STA VITÓRIA/MG")</f>
      </c>
      <c r="C22" s="4" t="inlineStr">
        <is>
          <t>Vendido</t>
        </is>
      </c>
      <c r="D22" s="4" t="inlineStr">
        <is>
          <t>26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=HYPERLINK("https://leilaoonline.com.br/lote/detalhe/332792", "1012")</f>
      </c>
      <c r="B23" s="4" t="s">
        <f>=HYPERLINK("https://leilaoonline.com.br/lote/detalhe/332792", " TRATOR JOHN DEERE 6165J; ANO 2013. - FR30014. -  LOC.STA VITÓRIA/MG")</f>
      </c>
      <c r="C23" s="4" t="inlineStr">
        <is>
          <t>Vendido</t>
        </is>
      </c>
      <c r="D23" s="4" t="inlineStr">
        <is>
          <t>46</t>
        </is>
      </c>
      <c r="E23" s="5" t="inlineStr">
        <is>
          <t>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=HYPERLINK("https://leilaoonline.com.br/lote/detalhe/332793", "1013")</f>
      </c>
      <c r="B24" s="4" t="s">
        <f>=HYPERLINK("https://leilaoonline.com.br/lote/detalhe/332793", " TRATOR JOHN DEERE 6165J; ANO 2013. - FR30015. -  LOC.STA VITÓRIA/MG")</f>
      </c>
      <c r="C24" s="4" t="inlineStr">
        <is>
          <t>Vendido</t>
        </is>
      </c>
      <c r="D24" s="4" t="inlineStr">
        <is>
          <t>22</t>
        </is>
      </c>
      <c r="E24" s="5" t="inlineStr">
        <is>
          <t>55.000,01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=HYPERLINK("https://leilaoonline.com.br/lote/detalhe/332794", "1014")</f>
      </c>
      <c r="B25" s="4" t="s">
        <f>=HYPERLINK("https://leilaoonline.com.br/lote/detalhe/332794", " TRATOR JOHN DEERE 6125J; ANO 2013; ( MOTOR FUNDIDO). - FR30019. -  LOC.STA VITÓRIA/MG")</f>
      </c>
      <c r="C25" s="4" t="inlineStr">
        <is>
          <t>Vendido</t>
        </is>
      </c>
      <c r="D25" s="4" t="inlineStr">
        <is>
          <t>52</t>
        </is>
      </c>
      <c r="E25" s="5" t="inlineStr">
        <is>
          <t>76.000,00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=HYPERLINK("https://leilaoonline.com.br/lote/detalhe/332797", "1015")</f>
      </c>
      <c r="B26" s="4" t="s">
        <f>=HYPERLINK("https://leilaoonline.com.br/lote/detalhe/332797", " TRATOR JOHN DEERE 7195J; ANO 2016. - FR30031. - LOC.STA VITÓRIA/MG")</f>
      </c>
      <c r="C26" s="4" t="inlineStr">
        <is>
          <t>Vendido</t>
        </is>
      </c>
      <c r="D26" s="4" t="inlineStr">
        <is>
          <t>32</t>
        </is>
      </c>
      <c r="E26" s="5" t="inlineStr">
        <is>
          <t>61.000,00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=HYPERLINK("https://leilaoonline.com.br/lote/detalhe/332796", "1016")</f>
      </c>
      <c r="B27" s="4" t="s">
        <f>=HYPERLINK("https://leilaoonline.com.br/lote/detalhe/332796", " TRATOR CASE IH PUMA 170; ANO 2015. - FR30023. - LOC.STA VITÓRIA/MG")</f>
      </c>
      <c r="C27" s="4" t="inlineStr">
        <is>
          <t>Vendido</t>
        </is>
      </c>
      <c r="D27" s="4" t="inlineStr">
        <is>
          <t>23</t>
        </is>
      </c>
      <c r="E27" s="5" t="inlineStr">
        <is>
          <t>57.000,00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=HYPERLINK("https://leilaoonline.com.br/lote/detalhe/332795", "1017")</f>
      </c>
      <c r="B28" s="4" t="s">
        <f>=HYPERLINK("https://leilaoonline.com.br/lote/detalhe/332795", " TRATOR CASE IH PUMA 170; ANO 2015. - FR30024. - LOC.STA VITÓRIA/MG")</f>
      </c>
      <c r="C28" s="4" t="inlineStr">
        <is>
          <t>Vendido</t>
        </is>
      </c>
      <c r="D28" s="4" t="inlineStr">
        <is>
          <t>18</t>
        </is>
      </c>
      <c r="E28" s="5" t="inlineStr">
        <is>
          <t>46.000,01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=HYPERLINK("https://leilaoonline.com.br/lote/detalhe/332799", "1018")</f>
      </c>
      <c r="B29" s="4" t="s">
        <f>=HYPERLINK("https://leilaoonline.com.br/lote/detalhe/332799", " TRATOR CASE IH PUMA 230; ANO 2019. - FR30049. - LOC.STA VITÓRIA/MG")</f>
      </c>
      <c r="C29" s="4" t="inlineStr">
        <is>
          <t>Vendido</t>
        </is>
      </c>
      <c r="D29" s="4" t="inlineStr">
        <is>
          <t>42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=HYPERLINK("https://leilaoonline.com.br/lote/detalhe/332798", "1019")</f>
      </c>
      <c r="B30" s="4" t="s">
        <f>=HYPERLINK("https://leilaoonline.com.br/lote/detalhe/332798", " TRATOR CASE HI PUMA 230; ANO 2019. - FR30052. - LOC.STA VITÓRIA/MG")</f>
      </c>
      <c r="C30" s="4" t="inlineStr">
        <is>
          <t>Vendido</t>
        </is>
      </c>
      <c r="D30" s="4" t="inlineStr">
        <is>
          <t>23</t>
        </is>
      </c>
      <c r="E30" s="5" t="inlineStr">
        <is>
          <t>62.000,00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=HYPERLINK("https://leilaoonline.com.br/lote/detalhe/332801", "1020")</f>
      </c>
      <c r="B31" s="4" t="s">
        <f>=HYPERLINK("https://leilaoonline.com.br/lote/detalhe/332801", " TRATOR CASE IH PUMA 230; ANO 2019. - FR30061. - LOC. STA VITÓRIA/MG")</f>
      </c>
      <c r="C31" s="4" t="inlineStr">
        <is>
          <t>Vendido</t>
        </is>
      </c>
      <c r="D31" s="4" t="inlineStr">
        <is>
          <t>28</t>
        </is>
      </c>
      <c r="E31" s="5" t="inlineStr">
        <is>
          <t>67.000,00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=HYPERLINK("https://leilaoonline.com.br/lote/detalhe/332800", "1021")</f>
      </c>
      <c r="B32" s="4" t="s">
        <f>=HYPERLINK("https://leilaoonline.com.br/lote/detalhe/332800", " TRATOR CASE IH PUMA 230; ANO 2019. - FR30062. - LOC. STA VITÓRIA/MG")</f>
      </c>
      <c r="C32" s="4" t="inlineStr">
        <is>
          <t>Vendido</t>
        </is>
      </c>
      <c r="D32" s="4" t="inlineStr">
        <is>
          <t>36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=HYPERLINK("https://leilaoonline.com.br/lote/detalhe/332804", "1022")</f>
      </c>
      <c r="B33" s="4" t="s">
        <f>=HYPERLINK("https://leilaoonline.com.br/lote/detalhe/332804", " TRATOR VALTRA A850; ANO 2014. - FR30007. - LOC. STA VITÓRIA/MG")</f>
      </c>
      <c r="C33" s="4" t="inlineStr">
        <is>
          <t>Vendido</t>
        </is>
      </c>
      <c r="D33" s="4" t="inlineStr">
        <is>
          <t>53</t>
        </is>
      </c>
      <c r="E33" s="5" t="inlineStr">
        <is>
          <t>84.000,00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=HYPERLINK("https://leilaoonline.com.br/lote/detalhe/332803", "1023")</f>
      </c>
      <c r="B34" s="4" t="s">
        <f>=HYPERLINK("https://leilaoonline.com.br/lote/detalhe/332803", " TRATOR VALTRA BH 180; ANO 2014. - FR30022. - LOC. STA VITÓRIA/MG")</f>
      </c>
      <c r="C34" s="4" t="inlineStr">
        <is>
          <t>Vendido</t>
        </is>
      </c>
      <c r="D34" s="4" t="inlineStr">
        <is>
          <t>54</t>
        </is>
      </c>
      <c r="E34" s="5" t="inlineStr">
        <is>
          <t>92.000,00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=HYPERLINK("https://leilaoonline.com.br/lote/detalhe/332802", "1024")</f>
      </c>
      <c r="B35" s="4" t="s">
        <f>=HYPERLINK("https://leilaoonline.com.br/lote/detalhe/332802", " TRATOR YANMAR 1145-4; ANO 2013. - FR30000. - LOC. STA VITÓRIA/MG")</f>
      </c>
      <c r="C35" s="4" t="inlineStr">
        <is>
          <t>Vendido</t>
        </is>
      </c>
      <c r="D35" s="4" t="inlineStr">
        <is>
          <t>16</t>
        </is>
      </c>
      <c r="E35" s="5" t="inlineStr">
        <is>
          <t>40.000,00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=HYPERLINK("https://leilaoonline.com.br/lote/detalhe/332805", "1025")</f>
      </c>
      <c r="B36" s="4" t="s">
        <f>=HYPERLINK("https://leilaoonline.com.br/lote/detalhe/332805", " TRATOR YANMAR 1145-4 ; ANO 2013. - FR30002. - LOC. STA VITÓRIA/MG")</f>
      </c>
      <c r="C36" s="4" t="inlineStr">
        <is>
          <t>Vendido</t>
        </is>
      </c>
      <c r="D36" s="4" t="inlineStr">
        <is>
          <t>16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=HYPERLINK("https://leilaoonline.com.br/lote/detalhe/332807", "1026")</f>
      </c>
      <c r="B37" s="4" t="s">
        <f>=HYPERLINK("https://leilaoonline.com.br/lote/detalhe/332807", " COLHEDORA JOHN DEERE CH570; ANO 2016. - FR40023. - LOC. STA VITÓRIA/MG")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=HYPERLINK("https://leilaoonline.com.br/lote/detalhe/332806", "1027")</f>
      </c>
      <c r="B38" s="4" t="s">
        <f>=HYPERLINK("https://leilaoonline.com.br/lote/detalhe/332806", " COLHEDORA JOHN DEERE CH570; ANO 2021. - FR40028. - LOC. STA VITÓRIA/MG")</f>
      </c>
      <c r="C38" s="4" t="inlineStr">
        <is>
          <t>Vendido</t>
        </is>
      </c>
      <c r="D38" s="4" t="inlineStr">
        <is>
          <t>82</t>
        </is>
      </c>
      <c r="E38" s="5" t="inlineStr">
        <is>
          <t>116.000,00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=HYPERLINK("https://leilaoonline.com.br/lote/detalhe/332809", "1028")</f>
      </c>
      <c r="B39" s="4" t="s">
        <f>=HYPERLINK("https://leilaoonline.com.br/lote/detalhe/332809", " COLHEDORA CASE A8800; ANO 2017. - FR40025. - LOC. STA VITÓRIA/MG")</f>
      </c>
      <c r="C39" s="4" t="inlineStr">
        <is>
          <t>Vendido</t>
        </is>
      </c>
      <c r="D39" s="4" t="inlineStr">
        <is>
          <t>79</t>
        </is>
      </c>
      <c r="E39" s="5" t="inlineStr">
        <is>
          <t>104.000,00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=HYPERLINK("https://leilaoonline.com.br/lote/detalhe/332808", "1029")</f>
      </c>
      <c r="B40" s="4" t="s">
        <f>=HYPERLINK("https://leilaoonline.com.br/lote/detalhe/332808", "PLANTADORA DE CANA ANTONIOSI; ANO 2012. - FR50293. - LOC. STA VITÓRIA/MG")</f>
      </c>
      <c r="C40" s="4" t="inlineStr">
        <is>
          <t>Vendido</t>
        </is>
      </c>
      <c r="D40" s="4" t="inlineStr">
        <is>
          <t>2</t>
        </is>
      </c>
      <c r="E40" s="5" t="inlineStr">
        <is>
          <t>10.500,00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=HYPERLINK("https://leilaoonline.com.br/lote/detalhe/332810", "1030")</f>
      </c>
      <c r="B41" s="4" t="s">
        <f>=HYPERLINK("https://leilaoonline.com.br/lote/detalhe/332810", " PLANTADORA DE CANA ANTONIOSI; ANO 2012. - FR50294. - LOC. STA VITÓRIA/MG")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10.500,00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=HYPERLINK("https://leilaoonline.com.br/lote/detalhe/333230", "1041")</f>
      </c>
      <c r="B42" s="4" t="s">
        <f>=HYPERLINK("https://leilaoonline.com.br/lote/detalhe/333230", "SOBRESSALENTES JOHN DEERE, VALTRA E OUTROS (APROX. 1.309  UNIDADES) - VEJA DESCRITIVO DE ITENS - LOC. GOIANÉSIA/GO")</f>
      </c>
      <c r="C42" s="4" t="inlineStr">
        <is>
          <t>Vendido</t>
        </is>
      </c>
      <c r="D42" s="4" t="inlineStr">
        <is>
          <t>68</t>
        </is>
      </c>
      <c r="E42" s="5" t="inlineStr">
        <is>
          <t>19.740,00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=HYPERLINK("https://leilaoonline.com.br/lote/detalhe/333231", "1042")</f>
      </c>
      <c r="B43" s="4" t="s">
        <f>=HYPERLINK("https://leilaoonline.com.br/lote/detalhe/333231", "SOBRESSALENTES JOHN DEERE, STARA E OUTROS (APROX. 995  UNIDADES) - VEJA DESCRITIVO DE ITENS - LOC. GOIANÉSIA/GO")</f>
      </c>
      <c r="C43" s="4" t="inlineStr">
        <is>
          <t>Vendido</t>
        </is>
      </c>
      <c r="D43" s="4" t="inlineStr">
        <is>
          <t>4</t>
        </is>
      </c>
      <c r="E43" s="5" t="inlineStr">
        <is>
          <t>6.510,00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=HYPERLINK("https://leilaoonline.com.br/lote/detalhe/333232", "1043")</f>
      </c>
      <c r="B44" s="4" t="s">
        <f>=HYPERLINK("https://leilaoonline.com.br/lote/detalhe/333232", "ELETRODOS, ROLAMENTOS E ITENS P/ MANUTENÇÃO INDUSTRIAL (APROX. 4.485 UNIDADES) - VEJA DESCRITIVO DE ITENS - LOC. STA VITÓRIA/MG")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33.700,00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=HYPERLINK("https://leilaoonline.com.br/lote/detalhe/333233", "1044")</f>
      </c>
      <c r="B45" s="4" t="s">
        <f>=HYPERLINK("https://leilaoonline.com.br/lote/detalhe/333233", "SOBRESSALENTES PARA IMPLEMENTOS AGRÍCOLAS (APROX. 3.000 UNIDADES) - VEJA DESCRITIVO DE ITENS - LOC. STA VITÓRIA/MG")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=HYPERLINK("https://leilaoonline.com.br/lote/detalhe/333234", "1045")</f>
      </c>
      <c r="B46" s="4" t="s">
        <f>=HYPERLINK("https://leilaoonline.com.br/lote/detalhe/333234", " SOBRESSALENTES AUTOMOTIVOS (APROX. 3.580 UNIDADES) - VEJA DESCRITIVO DE ITENS - LOC. STA VITÓRIA/MG")</f>
      </c>
      <c r="C46" s="4" t="inlineStr">
        <is>
          <t>Vendido</t>
        </is>
      </c>
      <c r="D46" s="4" t="inlineStr">
        <is>
          <t>2</t>
        </is>
      </c>
      <c r="E46" s="5" t="inlineStr">
        <is>
          <t>28.770,00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=HYPERLINK("https://leilaoonline.com.br/lote/detalhe/333235", "1046")</f>
      </c>
      <c r="B47" s="4" t="s">
        <f>=HYPERLINK("https://leilaoonline.com.br/lote/detalhe/333235", "SOBRESSALENTES PARA TRATORES CASE E JOHN DEERE (APROX. 990 UNIDADES) - VEJA DESCRITIVO DE ITENS - LOC. STA VITÓRIA/MG")</f>
      </c>
      <c r="C47" s="4" t="inlineStr">
        <is>
          <t>Vendido</t>
        </is>
      </c>
      <c r="D47" s="4" t="inlineStr">
        <is>
          <t>34</t>
        </is>
      </c>
      <c r="E47" s="5" t="inlineStr">
        <is>
          <t>15.015,00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=HYPERLINK("https://leilaoonline.com.br/lote/detalhe/333236", "1047")</f>
      </c>
      <c r="B48" s="4" t="s">
        <f>=HYPERLINK("https://leilaoonline.com.br/lote/detalhe/333236", "SOBRESSALENTES PARA MÁQUINAS PESADAS (APROX. 570 UNIDADES) - VEJA DESCRITIVO DE ITENS - LOC. STA VITÓRIA/MG")</f>
      </c>
      <c r="C48" s="4" t="inlineStr">
        <is>
          <t>Vendido</t>
        </is>
      </c>
      <c r="D48" s="4" t="inlineStr">
        <is>
          <t>3</t>
        </is>
      </c>
      <c r="E48" s="5" t="inlineStr">
        <is>
          <t>4.620,00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=HYPERLINK("https://leilaoonline.com.br/lote/detalhe/333237", "1048")</f>
      </c>
      <c r="B49" s="4" t="s">
        <f>=HYPERLINK("https://leilaoonline.com.br/lote/detalhe/333237", "SOBRESSALENTES PARA COLHEDORAS CASE E JOHN DEERE (APROX. 1.870 UNIDADES) - VEJA DESCRITIVO DE ITENS - LOC. STA VITÓRIA/MG")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19.700,00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=HYPERLINK("https://leilaoonline.com.br/lote/detalhe/333238", "1049")</f>
      </c>
      <c r="B50" s="4" t="s">
        <f>=HYPERLINK("https://leilaoonline.com.br/lote/detalhe/333238", "SOBRESSALENTES PARA CAMINHÕES MERCEDES BENZ, VOLVO, VW E KIA (APROX. 665 UNIDADES) - VEJA DESCRITIVO DE ITENS - LOC. STA VITÓRIA/MG")</f>
      </c>
      <c r="C50" s="4" t="inlineStr">
        <is>
          <t>Vendido</t>
        </is>
      </c>
      <c r="D50" s="4" t="inlineStr">
        <is>
          <t>2</t>
        </is>
      </c>
      <c r="E50" s="5" t="inlineStr">
        <is>
          <t>7.665,00</t>
        </is>
      </c>
      <c r="F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2026-08-27T05:10:40.00Z</dcterms:created>
  <dc:creator>Tellks Tecnologia</dc:creator>
  <cp:revision>0</cp:revision>
</cp:coreProperties>
</file>