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BMW 320I 20 • Beetle 08 • Jetta GLI 23 • Doblo 7 LUG. • C3 • Fox 09 • Onix • Sandero 18 • HR-V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24/06/2026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=HYPERLINK("https://leilaoonline.com.br/lote/detalhe/331597", "003")</f>
      </c>
      <c r="B11" s="4" t="s">
        <f>=HYPERLINK("https://leilaoonline.com.br/lote/detalhe/331597", "veja o vídeo!! VW/FUSCA 1300; 1980/1980; BEGE; GASOLINA - FUNCIONANDO - PLACA PRETA")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=HYPERLINK("https://leilaoonline.com.br/lote/detalhe/331536", "005")</f>
      </c>
      <c r="B12" s="4" t="s">
        <f>=HYPERLINK("https://leilaoonline.com.br/lote/detalhe/331536", "veja o vídeo!! I/VW BEETLE; 2008/2008; PRETA; GASOLINA - FUNCIONANDO")</f>
      </c>
      <c r="C12" s="4" t="inlineStr">
        <is>
          <t>Vendido</t>
        </is>
      </c>
      <c r="D12" s="4" t="inlineStr">
        <is>
          <t>28</t>
        </is>
      </c>
      <c r="E12" s="5" t="inlineStr">
        <is>
          <t>28.500,00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=HYPERLINK("https://leilaoonline.com.br/lote/detalhe/331603", "010")</f>
      </c>
      <c r="B13" s="4" t="s">
        <f>=HYPERLINK("https://leilaoonline.com.br/lote/detalhe/331603", "veja o vídeo!! I/BMW 320I; 2019/2020; PRETA; GASOLINA - FUNCIONANDO - FIPE APROX.: R$ 202.820,00")</f>
      </c>
      <c r="C13" s="4" t="inlineStr">
        <is>
          <t>Não vendido</t>
        </is>
      </c>
      <c r="D13" s="4" t="inlineStr">
        <is>
          <t>30</t>
        </is>
      </c>
      <c r="E13" s="5" t="inlineStr">
        <is>
          <t>130.750,00</t>
        </is>
      </c>
      <c r="F13" s="4" t="inlineStr">
        <is>
          <t>1750.00</t>
        </is>
      </c>
    </row>
    <row collapsed="false" customFormat="false" customHeight="false" hidden="false" ht="12.1" outlineLevel="0" r="14">
      <c r="A14" s="5" t="s">
        <f>=HYPERLINK("https://leilaoonline.com.br/lote/detalhe/331540", "015")</f>
      </c>
      <c r="B14" s="4" t="s">
        <f>=HYPERLINK("https://leilaoonline.com.br/lote/detalhe/331540", "veja o vídeo!! I/VW JETTA GLI; 2023/2023; CINZA; GASOLINA - FUNC. - IPVA 2026 OK - FIPE APROX.: R$ 187.135,00")</f>
      </c>
      <c r="C14" s="4" t="inlineStr">
        <is>
          <t>Não vendido</t>
        </is>
      </c>
      <c r="D14" s="4" t="inlineStr">
        <is>
          <t>38</t>
        </is>
      </c>
      <c r="E14" s="5" t="inlineStr">
        <is>
          <t>123.000,00</t>
        </is>
      </c>
      <c r="F14" s="4" t="inlineStr">
        <is>
          <t>1750.00</t>
        </is>
      </c>
    </row>
    <row collapsed="false" customFormat="false" customHeight="false" hidden="false" ht="12.1" outlineLevel="0" r="15">
      <c r="A15" s="5" t="s">
        <f>=HYPERLINK("https://leilaoonline.com.br/lote/detalhe/331630", "017")</f>
      </c>
      <c r="B15" s="4" t="s">
        <f>=HYPERLINK("https://leilaoonline.com.br/lote/detalhe/331630", "veja o vídeo!! RENAULT/SANDERO STEP 16; 2016/2017; PRATA; ALCO./GASOL.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=HYPERLINK("https://leilaoonline.com.br/lote/detalhe/331608", "020")</f>
      </c>
      <c r="B16" s="4" t="s">
        <f>=HYPERLINK("https://leilaoonline.com.br/lote/detalhe/331608", "veja o vídeo!! FIAT/DOBLO ESSENCE 1.8; 2012/2013; BRANCA; ALCO./GASOL.; 7 LUGARES - FUNCIONANDO")</f>
      </c>
      <c r="C16" s="4" t="inlineStr">
        <is>
          <t>Não vendido</t>
        </is>
      </c>
      <c r="D16" s="4" t="inlineStr">
        <is>
          <t>10</t>
        </is>
      </c>
      <c r="E16" s="5" t="inlineStr">
        <is>
          <t>31.250,00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=HYPERLINK("https://leilaoonline.com.br/lote/detalhe/331566", "023")</f>
      </c>
      <c r="B17" s="4" t="s">
        <f>=HYPERLINK("https://leilaoonline.com.br/lote/detalhe/331566", "veja o vídeo!! BMW/X4 XDRIVE30I; 2024/2024; PRETA; GASOLINA - FUNC. - IPVA 2026 OK - FIPE APROX.: R$ 383.434,00")</f>
      </c>
      <c r="C17" s="4" t="inlineStr">
        <is>
          <t>Vendido</t>
        </is>
      </c>
      <c r="D17" s="4" t="inlineStr">
        <is>
          <t>42</t>
        </is>
      </c>
      <c r="E17" s="5" t="inlineStr">
        <is>
          <t>300.500,00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=HYPERLINK("https://leilaoonline.com.br/lote/detalhe/331611", "025")</f>
      </c>
      <c r="B18" s="4" t="s">
        <f>=HYPERLINK("https://leilaoonline.com.br/lote/detalhe/331611", "veja o vídeo!! HONDA/HR-V EXL CVT; 2019/2019; BRANCA; ALCO./GASOL. - FUNCIONANDO - IPVA 2026 OK")</f>
      </c>
      <c r="C18" s="4" t="inlineStr">
        <is>
          <t>Não vendido</t>
        </is>
      </c>
      <c r="D18" s="4" t="inlineStr">
        <is>
          <t>29</t>
        </is>
      </c>
      <c r="E18" s="5" t="inlineStr">
        <is>
          <t>70.000,00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=HYPERLINK("https://leilaoonline.com.br/lote/detalhe/331539", "027")</f>
      </c>
      <c r="B19" s="4" t="s">
        <f>=HYPERLINK("https://leilaoonline.com.br/lote/detalhe/331539", "BMW K1200 LT; ANO 2002 - FUNCIONANDO - APROX. 79.350KM")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36.000,00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=HYPERLINK("https://leilaoonline.com.br/lote/detalhe/331593", "030")</f>
      </c>
      <c r="B20" s="4" t="s">
        <f>=HYPERLINK("https://leilaoonline.com.br/lote/detalhe/331593", "veja o vídeo!! CITROEN/C3 GLX 14 FLEX; 2006/2007; CINZA; ALCO./GASOL. - FUNCIONANDO - IPVA 2026 OK")</f>
      </c>
      <c r="C20" s="4" t="inlineStr">
        <is>
          <t>Vendido</t>
        </is>
      </c>
      <c r="D20" s="4" t="inlineStr">
        <is>
          <t>10</t>
        </is>
      </c>
      <c r="E20" s="5" t="inlineStr">
        <is>
          <t>7.500,00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=HYPERLINK("https://leilaoonline.com.br/lote/detalhe/331583", "035")</f>
      </c>
      <c r="B21" s="4" t="s">
        <f>=HYPERLINK("https://leilaoonline.com.br/lote/detalhe/331583", "veja o vídeo!! HONDA/FIT EX CVT; 2015/2015; BRANCA; ALCO./GASOL. - FUNCIONANDO - IPVA 2026 OK")</f>
      </c>
      <c r="C21" s="4" t="inlineStr">
        <is>
          <t>Não vendido</t>
        </is>
      </c>
      <c r="D21" s="4" t="inlineStr">
        <is>
          <t>19</t>
        </is>
      </c>
      <c r="E21" s="5" t="inlineStr">
        <is>
          <t>42.500,00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=HYPERLINK("https://leilaoonline.com.br/lote/detalhe/331628", "037")</f>
      </c>
      <c r="B22" s="4" t="s">
        <f>=HYPERLINK("https://leilaoonline.com.br/lote/detalhe/331628", "veja o vídeo!! I/FORD EDGE 3.5; 2016/2016; PRATA; GASOLINA - FUNCIONANDO")</f>
      </c>
      <c r="C22" s="4" t="inlineStr">
        <is>
          <t>Não vendido</t>
        </is>
      </c>
      <c r="D22" s="4" t="inlineStr">
        <is>
          <t>2</t>
        </is>
      </c>
      <c r="E22" s="5" t="inlineStr">
        <is>
          <t>41.250,00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=HYPERLINK("https://leilaoonline.com.br/lote/detalhe/331587", "040")</f>
      </c>
      <c r="B23" s="4" t="s">
        <f>=HYPERLINK("https://leilaoonline.com.br/lote/detalhe/331587", "veja o vídeo!! FIAT/PALIO ATTRACTIV 1.0; 2017/2017; BRANCA; ALCO./GASOL. - FUNCIONANDO - IPVA 2026 OK")</f>
      </c>
      <c r="C23" s="4" t="inlineStr">
        <is>
          <t>Não vendido</t>
        </is>
      </c>
      <c r="D23" s="4" t="inlineStr">
        <is>
          <t>8</t>
        </is>
      </c>
      <c r="E23" s="5" t="inlineStr">
        <is>
          <t>18.500,00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=HYPERLINK("https://leilaoonline.com.br/lote/detalhe/331581", "045")</f>
      </c>
      <c r="B24" s="4" t="s">
        <f>=HYPERLINK("https://leilaoonline.com.br/lote/detalhe/331581", "veja o vídeo!! VW/FOX 1.6 PLUS; 2008/2009; PRETA; ALCO./GASOL. - FUNCIONANDO")</f>
      </c>
      <c r="C24" s="4" t="inlineStr">
        <is>
          <t>Não vendido</t>
        </is>
      </c>
      <c r="D24" s="4" t="inlineStr">
        <is>
          <t>15</t>
        </is>
      </c>
      <c r="E24" s="5" t="inlineStr">
        <is>
          <t>12.000,00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=HYPERLINK("https://leilaoonline.com.br/lote/detalhe/331602", "050")</f>
      </c>
      <c r="B25" s="4" t="s">
        <f>=HYPERLINK("https://leilaoonline.com.br/lote/detalhe/331602", "veja o vídeo!! MMC/ASX GLS 2WD; 2019/2020; VERMELHA; ALCO./GASOL. - FUNC. - FIPE APROX.: R$ 86.639,00")</f>
      </c>
      <c r="C25" s="4" t="inlineStr">
        <is>
          <t>Não vendido</t>
        </is>
      </c>
      <c r="D25" s="4" t="inlineStr">
        <is>
          <t>2</t>
        </is>
      </c>
      <c r="E25" s="5" t="inlineStr">
        <is>
          <t>31.250,00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=HYPERLINK("https://leilaoonline.com.br/lote/detalhe/331527", "055")</f>
      </c>
      <c r="B26" s="4" t="s">
        <f>=HYPERLINK("https://leilaoonline.com.br/lote/detalhe/331527", "veja o vídeo!! CITROEN/C4CACTUS FEEL AT; 2022/2023; PRETA; ALCO./GASOL. - FUNC. - FIPE APROX.: R$ 79.935,00")</f>
      </c>
      <c r="C26" s="4" t="inlineStr">
        <is>
          <t>Não vendido</t>
        </is>
      </c>
      <c r="D26" s="4" t="inlineStr">
        <is>
          <t>23</t>
        </is>
      </c>
      <c r="E26" s="5" t="inlineStr">
        <is>
          <t>44.500,00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=HYPERLINK("https://leilaoonline.com.br/lote/detalhe/331532", "060")</f>
      </c>
      <c r="B27" s="4" t="s">
        <f>=HYPERLINK("https://leilaoonline.com.br/lote/detalhe/331532", "veja o vídeo!! CHEVROLET/ONIX 10MT JOYE; 2017/2018; CINZA; ALCO./GASOL. - FUNCIONANDO - IPVA 2026 OK")</f>
      </c>
      <c r="C27" s="4" t="inlineStr">
        <is>
          <t>Não vendido</t>
        </is>
      </c>
      <c r="D27" s="4" t="inlineStr">
        <is>
          <t>16</t>
        </is>
      </c>
      <c r="E27" s="5" t="inlineStr">
        <is>
          <t>22.500,00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=HYPERLINK("https://leilaoonline.com.br/lote/detalhe/331582", "065")</f>
      </c>
      <c r="B28" s="4" t="s">
        <f>=HYPERLINK("https://leilaoonline.com.br/lote/detalhe/331582", "veja o vídeo!! RENAULT/SANDERO AUTH 10; 2017/2018; VERMELHA; ALCO./GASOL. - FUNCIONANDO")</f>
      </c>
      <c r="C28" s="4" t="inlineStr">
        <is>
          <t>Não vendido</t>
        </is>
      </c>
      <c r="D28" s="4" t="inlineStr">
        <is>
          <t>2</t>
        </is>
      </c>
      <c r="E28" s="5" t="inlineStr">
        <is>
          <t>15.000,00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=HYPERLINK("https://leilaoonline.com.br/lote/detalhe/331621", "070")</f>
      </c>
      <c r="B29" s="4" t="s">
        <f>=HYPERLINK("https://leilaoonline.com.br/lote/detalhe/331621", "GURGEL/BR 800; 1991/1991; BEGE; GASOLINA - FUNCIONANDO")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9.500,00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=HYPERLINK("https://leilaoonline.com.br/lote/detalhe/331616", "075")</f>
      </c>
      <c r="B30" s="4" t="s">
        <f>=HYPERLINK("https://leilaoonline.com.br/lote/detalhe/331616", "veja o vídeo!! I/HYUNDAI I30 1.8; 2013/2014; PRETA; GASOLINA - FUNCIONANDO")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=HYPERLINK("https://leilaoonline.com.br/lote/detalhe/331550", "080")</f>
      </c>
      <c r="B31" s="4" t="s">
        <f>=HYPERLINK("https://leilaoonline.com.br/lote/detalhe/331550", "veja o vídeo!! CHEV/ONIX PLUS 10TMT LT1; 2019/2020; VERMELHA; ALCO./GASOL. - FUNCIONANDO - IPVA 2026 OK")</f>
      </c>
      <c r="C31" s="4" t="inlineStr">
        <is>
          <t>Não vendido</t>
        </is>
      </c>
      <c r="D31" s="4" t="inlineStr">
        <is>
          <t>20</t>
        </is>
      </c>
      <c r="E31" s="5" t="inlineStr">
        <is>
          <t>43.750,00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=HYPERLINK("https://leilaoonline.com.br/lote/detalhe/331528", "085")</f>
      </c>
      <c r="B32" s="4" t="s">
        <f>=HYPERLINK("https://leilaoonline.com.br/lote/detalhe/331528", "veja o vídeo!! HONDA/HR-V EXL CVT; 2021/2021; BRANCA; ALCO./GASOL. - FUNCIONANDO")</f>
      </c>
      <c r="C32" s="4" t="inlineStr">
        <is>
          <t>Vendido</t>
        </is>
      </c>
      <c r="D32" s="4" t="inlineStr">
        <is>
          <t>39</t>
        </is>
      </c>
      <c r="E32" s="5" t="inlineStr">
        <is>
          <t>79.500,00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=HYPERLINK("https://leilaoonline.com.br/lote/detalhe/331531", "090")</f>
      </c>
      <c r="B33" s="4" t="s">
        <f>=HYPERLINK("https://leilaoonline.com.br/lote/detalhe/331531", "veja o vídeo!! CHEV/PRISMA 1.0MT LT; 2014/2015; VERMELHA; ALCO./GASOL. - FUNCIONANDO")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25.000,00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=HYPERLINK("https://leilaoonline.com.br/lote/detalhe/331565", "095")</f>
      </c>
      <c r="B34" s="4" t="s">
        <f>=HYPERLINK("https://leilaoonline.com.br/lote/detalhe/331565", "veja o vídeo!! FIAT/PALIO ATTRACTIV 1.0; 2014/2014; VERMELHA; ALCO./GASOL. - FUNCIONANDO - IPVA 2026 OK")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13.000,00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=HYPERLINK("https://leilaoonline.com.br/lote/detalhe/331534", "100")</f>
      </c>
      <c r="B35" s="4" t="s">
        <f>=HYPERLINK("https://leilaoonline.com.br/lote/detalhe/331534", "veja o vídeo!! CITROEN/C3 PTECH M TEND; 2017/2017; BRANCA; ALCO./GASOL. - FUNCIONANDO - IPVA 2026 OK")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17.000,00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=HYPERLINK("https://leilaoonline.com.br/lote/detalhe/331609", "105")</f>
      </c>
      <c r="B36" s="4" t="s">
        <f>=HYPERLINK("https://leilaoonline.com.br/lote/detalhe/331609", "IMP/IVECOFIAT D T3510VB1; 1999/1999; COR BRANCA; DIESEL - FUNCIONANDO")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35.000,00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=HYPERLINK("https://leilaoonline.com.br/lote/detalhe/331535", "110")</f>
      </c>
      <c r="B37" s="4" t="s">
        <f>=HYPERLINK("https://leilaoonline.com.br/lote/detalhe/331535", "veja o vídeo!! FIAT/UNO ATTRACTIVE 1.0; 2018/2019; BRANCA; ALCO./GASOL. - FUNCIONANDO - IPVA 2026 OK")</f>
      </c>
      <c r="C37" s="4" t="inlineStr">
        <is>
          <t>Não vendido</t>
        </is>
      </c>
      <c r="D37" s="4" t="inlineStr">
        <is>
          <t>29</t>
        </is>
      </c>
      <c r="E37" s="5" t="inlineStr">
        <is>
          <t>22.000,00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=HYPERLINK("https://leilaoonline.com.br/lote/detalhe/331567", "115")</f>
      </c>
      <c r="B38" s="4" t="s">
        <f>=HYPERLINK("https://leilaoonline.com.br/lote/detalhe/331567", "veja o vídeo!! I/CHERY QQ3 1.1; 2011/2012; PRATA; GASOLINA - FUNCIONANDO - IPVA 2026 OK")</f>
      </c>
      <c r="C38" s="4" t="inlineStr">
        <is>
          <t>Vendido</t>
        </is>
      </c>
      <c r="D38" s="4" t="inlineStr">
        <is>
          <t>20</t>
        </is>
      </c>
      <c r="E38" s="5" t="inlineStr">
        <is>
          <t>15.000,00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=HYPERLINK("https://leilaoonline.com.br/lote/detalhe/331563", "120")</f>
      </c>
      <c r="B39" s="4" t="s">
        <f>=HYPERLINK("https://leilaoonline.com.br/lote/detalhe/331563", "CHEVROLET/CELTA 1.0L LS; 2011/2012; PRATA; ALCO./GASOL. - FUNCIONANDO")</f>
      </c>
      <c r="C39" s="4" t="inlineStr">
        <is>
          <t>Não vendido</t>
        </is>
      </c>
      <c r="D39" s="4" t="inlineStr">
        <is>
          <t>8</t>
        </is>
      </c>
      <c r="E39" s="5" t="inlineStr">
        <is>
          <t>8.500,00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=HYPERLINK("https://leilaoonline.com.br/lote/detalhe/331529", "125")</f>
      </c>
      <c r="B40" s="4" t="s">
        <f>=HYPERLINK("https://leilaoonline.com.br/lote/detalhe/331529", "veja o vídeo!! VW/FOX 1.0 ROUTE; 2007/2008; PRATA; ALCO./GASOL. - FUNCIONANDO - IPVA 2026 OK")</f>
      </c>
      <c r="C40" s="4" t="inlineStr">
        <is>
          <t>Não vendido</t>
        </is>
      </c>
      <c r="D40" s="4" t="inlineStr">
        <is>
          <t>12</t>
        </is>
      </c>
      <c r="E40" s="5" t="inlineStr">
        <is>
          <t>10.500,00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=HYPERLINK("https://leilaoonline.com.br/lote/detalhe/331530", "130")</f>
      </c>
      <c r="B41" s="4" t="s">
        <f>=HYPERLINK("https://leilaoonline.com.br/lote/detalhe/331530", "veja o vídeo!! I/KIA SPORTAGE EX2 OFFG4; 2015/2015; PRETA; ALCO./GASOL. - FUNCIONANDO - IPVA 2026 OK")</f>
      </c>
      <c r="C41" s="4" t="inlineStr">
        <is>
          <t>Não vendido</t>
        </is>
      </c>
      <c r="D41" s="4" t="inlineStr">
        <is>
          <t>18</t>
        </is>
      </c>
      <c r="E41" s="5" t="inlineStr">
        <is>
          <t>51.250,00</t>
        </is>
      </c>
      <c r="F41" s="4" t="inlineStr">
        <is>
          <t>1250.00</t>
        </is>
      </c>
    </row>
    <row collapsed="false" customFormat="false" customHeight="false" hidden="false" ht="12.1" outlineLevel="0" r="42">
      <c r="A42" s="5" t="s">
        <f>=HYPERLINK("https://leilaoonline.com.br/lote/detalhe/331537", "135")</f>
      </c>
      <c r="B42" s="4" t="s">
        <f>=HYPERLINK("https://leilaoonline.com.br/lote/detalhe/331537", "veja o vídeo!! FIAT/DOBLO ATTRACTIV 1.4; 2016/2016; PRATA; ALCO./GASOL.; C/ 7 LUGARES - FUNC. - IPVA 2026 OK")</f>
      </c>
      <c r="C42" s="4" t="inlineStr">
        <is>
          <t>Não vendido</t>
        </is>
      </c>
      <c r="D42" s="4" t="inlineStr">
        <is>
          <t>10</t>
        </is>
      </c>
      <c r="E42" s="5" t="inlineStr">
        <is>
          <t>31.250,00</t>
        </is>
      </c>
      <c r="F42" s="4" t="inlineStr">
        <is>
          <t>1250.00</t>
        </is>
      </c>
    </row>
    <row collapsed="false" customFormat="false" customHeight="false" hidden="false" ht="12.1" outlineLevel="0" r="43">
      <c r="A43" s="5" t="s">
        <f>=HYPERLINK("https://leilaoonline.com.br/lote/detalhe/331585", "140")</f>
      </c>
      <c r="B43" s="4" t="s">
        <f>=HYPERLINK("https://leilaoonline.com.br/lote/detalhe/331585", "veja o vídeo!! PEUGEOT/208 ACTIVE MT; 2017/2018; CINZA; ALCO./GASOL. - FUNCIONANDO - IPVA 2026 OK")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15.000,00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=HYPERLINK("https://leilaoonline.com.br/lote/detalhe/331626", "145")</f>
      </c>
      <c r="B44" s="4" t="s">
        <f>=HYPERLINK("https://leilaoonline.com.br/lote/detalhe/331626", "veja o vídeo!! TRICICLO ELÉTRICO - FUNCIONANDO")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=HYPERLINK("https://leilaoonline.com.br/lote/detalhe/331557", "150")</f>
      </c>
      <c r="B45" s="4" t="s">
        <f>=HYPERLINK("https://leilaoonline.com.br/lote/detalhe/331557", "veja o vídeo!! TOYOTA/ETIOS HB X 13L MT; 2017/2018; BRANCA; ALCO./GASOL. - FUNCIONANDO")</f>
      </c>
      <c r="C45" s="4" t="inlineStr">
        <is>
          <t>Não vendido</t>
        </is>
      </c>
      <c r="D45" s="4" t="inlineStr">
        <is>
          <t>18</t>
        </is>
      </c>
      <c r="E45" s="5" t="inlineStr">
        <is>
          <t>23.500,00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=HYPERLINK("https://leilaoonline.com.br/lote/detalhe/331541", "155")</f>
      </c>
      <c r="B46" s="4" t="s">
        <f>=HYPERLINK("https://leilaoonline.com.br/lote/detalhe/331541", "veja o vídeo!! GM/ASTRA SEDAN CD; 2002/2003; PRATA; GASOLINA - FUNCIONANDO")</f>
      </c>
      <c r="C46" s="4" t="inlineStr">
        <is>
          <t>Não vendido</t>
        </is>
      </c>
      <c r="D46" s="4" t="inlineStr">
        <is>
          <t>37</t>
        </is>
      </c>
      <c r="E46" s="5" t="inlineStr">
        <is>
          <t>25.000,00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=HYPERLINK("https://leilaoonline.com.br/lote/detalhe/331533", "160")</f>
      </c>
      <c r="B47" s="4" t="s">
        <f>=HYPERLINK("https://leilaoonline.com.br/lote/detalhe/331533", "veja o vídeo!! FIAT/UNO ATTRACTIVE 1.0; 2016/2016; PRATA; ALCO./GASOL. - FUNCIONANDO")</f>
      </c>
      <c r="C47" s="4" t="inlineStr">
        <is>
          <t>Não vendido</t>
        </is>
      </c>
      <c r="D47" s="4" t="inlineStr">
        <is>
          <t>36</t>
        </is>
      </c>
      <c r="E47" s="5" t="inlineStr">
        <is>
          <t>24.500,00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=HYPERLINK("https://leilaoonline.com.br/lote/detalhe/331607", "170")</f>
      </c>
      <c r="B48" s="4" t="s">
        <f>=HYPERLINK("https://leilaoonline.com.br/lote/detalhe/331607", "veja o vídeo!! GM/ZAFIRA ELITE; 2011/2012; PRATA; ALCO./GASOL. - FUNCIONANDO - IPVA 2026 OK")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30.000,00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=HYPERLINK("https://leilaoonline.com.br/lote/detalhe/331526", "175")</f>
      </c>
      <c r="B49" s="4" t="s">
        <f>=HYPERLINK("https://leilaoonline.com.br/lote/detalhe/331526", "veja o vídeo!! VW/GOL MPI; 2022/2023; PRETA; ALCO./GASOL. - FUNCIONANDO - IPVA 2026 OK")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15.000,00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=HYPERLINK("https://leilaoonline.com.br/lote/detalhe/331606", "180")</f>
      </c>
      <c r="B50" s="4" t="s">
        <f>=HYPERLINK("https://leilaoonline.com.br/lote/detalhe/331606", "veja o vídeo!! PEUGEOT/207PASSION XR; 2010/2011; PRETA; ALCO./GASOL. - FUNCIONANDO")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5.000,00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=HYPERLINK("https://leilaoonline.com.br/lote/detalhe/331559", "185")</f>
      </c>
      <c r="B51" s="4" t="s">
        <f>=HYPERLINK("https://leilaoonline.com.br/lote/detalhe/331559", "veja o vídeo!! FIAT/SIENA ATTRACTIV 1.4; 2017/2017; PRATA; GASOL./ALCO./GNV - FUNCIONANDO")</f>
      </c>
      <c r="C51" s="4" t="inlineStr">
        <is>
          <t>Não vendido</t>
        </is>
      </c>
      <c r="D51" s="4" t="inlineStr">
        <is>
          <t>16</t>
        </is>
      </c>
      <c r="E51" s="5" t="inlineStr">
        <is>
          <t>20.500,00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=HYPERLINK("https://leilaoonline.com.br/lote/detalhe/331604", "190")</f>
      </c>
      <c r="B52" s="4" t="s">
        <f>=HYPERLINK("https://leilaoonline.com.br/lote/detalhe/331604", "veja o vídeo!! CITROEN/AIRCROSS LIVE MT; 2018/2019; VERMELHA; ALCO./GASOL. - FUNCIONANDO")</f>
      </c>
      <c r="C52" s="4" t="inlineStr">
        <is>
          <t>Não vendido</t>
        </is>
      </c>
      <c r="D52" s="4" t="inlineStr">
        <is>
          <t>3</t>
        </is>
      </c>
      <c r="E52" s="5" t="inlineStr">
        <is>
          <t>17.500,00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=HYPERLINK("https://leilaoonline.com.br/lote/detalhe/331544", "195")</f>
      </c>
      <c r="B53" s="4" t="s">
        <f>=HYPERLINK("https://leilaoonline.com.br/lote/detalhe/331544", "veja o vídeo!! FORD/ECOSPORT; 2003/2004; AZUL; GASOLINA - FUNCIONANDO")</f>
      </c>
      <c r="C53" s="4" t="inlineStr">
        <is>
          <t>Não vendido</t>
        </is>
      </c>
      <c r="D53" s="4" t="inlineStr">
        <is>
          <t>6</t>
        </is>
      </c>
      <c r="E53" s="5" t="inlineStr">
        <is>
          <t>7.500,00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=HYPERLINK("https://leilaoonline.com.br/lote/detalhe/331561", "200")</f>
      </c>
      <c r="B54" s="4" t="s">
        <f>=HYPERLINK("https://leilaoonline.com.br/lote/detalhe/331561", "PEUGEOT/208 GRIFFE A; 2013/2014; PRETA; ALCO./GASOL. - FUNCIONANDO")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30.000,00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=HYPERLINK("https://leilaoonline.com.br/lote/detalhe/331605", "205")</f>
      </c>
      <c r="B55" s="4" t="s">
        <f>=HYPERLINK("https://leilaoonline.com.br/lote/detalhe/331605", "IMP/VW GOLF GLX 2.0 MI; 1997/1997; VERMELHA; GASOLINA - SEM MOTOR")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4.000,00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=HYPERLINK("https://leilaoonline.com.br/lote/detalhe/331562", "210")</f>
      </c>
      <c r="B56" s="4" t="s">
        <f>=HYPERLINK("https://leilaoonline.com.br/lote/detalhe/331562", "veja o vídeo!! CHEVROLET/S10 LT DD4A; 2014/2014; PRATA; DIESEL - FUNCIONANDO")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80.000,00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=HYPERLINK("https://leilaoonline.com.br/lote/detalhe/331560", "215")</f>
      </c>
      <c r="B57" s="4" t="s">
        <f>=HYPERLINK("https://leilaoonline.com.br/lote/detalhe/331560", "veja o vídeo!! CITROEN/C3 90M ORIGINE; 2014/2015; CINZA; ALCO./GASOL. - FUNCIONANDO - IPVA 2026 OK")</f>
      </c>
      <c r="C57" s="4" t="inlineStr">
        <is>
          <t>Não vendido</t>
        </is>
      </c>
      <c r="D57" s="4" t="inlineStr">
        <is>
          <t>16</t>
        </is>
      </c>
      <c r="E57" s="5" t="inlineStr">
        <is>
          <t>17.500,00</t>
        </is>
      </c>
      <c r="F5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2026-08-27T05:57:15.00Z</dcterms:created>
  <dc:creator>Tellks Tecnologia</dc:creator>
  <cp:revision>0</cp:revision>
</cp:coreProperties>
</file>