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Geradores • Guindastes • Redutor • Lixadeiras • Retroesc. CAT • Furadeiras • Plataformas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26/05/2026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=HYPERLINK("https://leilaoonline.com.br/lote/detalhe/330359", "002")</f>
      </c>
      <c r="B11" s="4" t="s">
        <f>=HYPERLINK("https://leilaoonline.com.br/lote/detalhe/330359", "EMPILHADEIRA HYSTER CAP. 2,5 TON. - FUNCIONANDO")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10.000,00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=HYPERLINK("https://leilaoonline.com.br/lote/detalhe/330349", "003")</f>
      </c>
      <c r="B12" s="4" t="s">
        <f>=HYPERLINK("https://leilaoonline.com.br/lote/detalhe/330349", "RETROESCAVADEIRA CAT 416E; ANO 2014/2014; COMB. DIESEL - FUNCIONANDO")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50.000,00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=HYPERLINK("https://leilaoonline.com.br/lote/detalhe/330356", "006")</f>
      </c>
      <c r="B13" s="4" t="s">
        <f>=HYPERLINK("https://leilaoonline.com.br/lote/detalhe/330356", "LIXADEIRA DE CINTA INDUSTRIAL")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1.000,00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=HYPERLINK("https://leilaoonline.com.br/lote/detalhe/330354", "007")</f>
      </c>
      <c r="B14" s="4" t="s">
        <f>=HYPERLINK("https://leilaoonline.com.br/lote/detalhe/330354", "TORNO MECÂNICO")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=HYPERLINK("https://leilaoonline.com.br/lote/detalhe/330350", "008")</f>
      </c>
      <c r="B15" s="4" t="s">
        <f>=HYPERLINK("https://leilaoonline.com.br/lote/detalhe/330350", "REDUTOR MARCA TRANSMOTECNICA; C/ MOTOR ELÉTRICO")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3.000,00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=HYPERLINK("https://leilaoonline.com.br/lote/detalhe/330357", "009")</f>
      </c>
      <c r="B16" s="4" t="s">
        <f>=HYPERLINK("https://leilaoonline.com.br/lote/detalhe/330357", "UNIDADE HIDRÁULICA MARCA BUCHER; CAP. 250 LITROS")</f>
      </c>
      <c r="C16" s="4" t="inlineStr">
        <is>
          <t>Aguardando</t>
        </is>
      </c>
      <c r="D16" s="4" t="inlineStr">
        <is>
          <t>0</t>
        </is>
      </c>
      <c r="E16" s="5" t="inlineStr">
        <is>
          <t>2.250,00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=HYPERLINK("https://leilaoonline.com.br/lote/detalhe/330360", "011")</f>
      </c>
      <c r="B17" s="4" t="s">
        <f>=HYPERLINK("https://leilaoonline.com.br/lote/detalhe/330360", "LIXADEIRA")</f>
      </c>
      <c r="C17" s="4" t="inlineStr">
        <is>
          <t>Aguardando</t>
        </is>
      </c>
      <c r="D17" s="4" t="inlineStr">
        <is>
          <t>0</t>
        </is>
      </c>
      <c r="E17" s="5" t="inlineStr">
        <is>
          <t>500,00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=HYPERLINK("https://leilaoonline.com.br/lote/detalhe/330358", "012")</f>
      </c>
      <c r="B18" s="4" t="s">
        <f>=HYPERLINK("https://leilaoonline.com.br/lote/detalhe/330358", "LOTE C/ 3 UNIDADES DE PORTA ESCADA VEICULAR")</f>
      </c>
      <c r="C18" s="4" t="inlineStr">
        <is>
          <t>Aguardando</t>
        </is>
      </c>
      <c r="D18" s="4" t="inlineStr">
        <is>
          <t>0</t>
        </is>
      </c>
      <c r="E18" s="5" t="inlineStr">
        <is>
          <t>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=HYPERLINK("https://leilaoonline.com.br/lote/detalhe/330355", "015")</f>
      </c>
      <c r="B19" s="4" t="s">
        <f>=HYPERLINK("https://leilaoonline.com.br/lote/detalhe/330355", "ZIPPER MACHINE")</f>
      </c>
      <c r="C19" s="4" t="inlineStr">
        <is>
          <t>Aguardando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=HYPERLINK("https://leilaoonline.com.br/lote/detalhe/330352", "016")</f>
      </c>
      <c r="B20" s="4" t="s">
        <f>=HYPERLINK("https://leilaoonline.com.br/lote/detalhe/330352", "TURBINA DE AVIÃO")</f>
      </c>
      <c r="C20" s="4" t="inlineStr">
        <is>
          <t>Aguardando</t>
        </is>
      </c>
      <c r="D20" s="4" t="inlineStr">
        <is>
          <t>0</t>
        </is>
      </c>
      <c r="E20" s="5" t="inlineStr">
        <is>
          <t>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=HYPERLINK("https://leilaoonline.com.br/lote/detalhe/330351", "017")</f>
      </c>
      <c r="B21" s="4" t="s">
        <f>=HYPERLINK("https://leilaoonline.com.br/lote/detalhe/330351", "TURBINA DE AVIÃO")</f>
      </c>
      <c r="C21" s="4" t="inlineStr">
        <is>
          <t>Aguardando</t>
        </is>
      </c>
      <c r="D21" s="4" t="inlineStr">
        <is>
          <t>0</t>
        </is>
      </c>
      <c r="E21" s="5" t="inlineStr">
        <is>
          <t>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=HYPERLINK("https://leilaoonline.com.br/lote/detalhe/330353", "018")</f>
      </c>
      <c r="B22" s="4" t="s">
        <f>=HYPERLINK("https://leilaoonline.com.br/lote/detalhe/330353", "GUINDASTE DE COLUNA; MARCA ADITY BIRLA UTILIZADO EM USINAS OU INDÚSTRIAS")</f>
      </c>
      <c r="C22" s="4" t="inlineStr">
        <is>
          <t>Aguardando</t>
        </is>
      </c>
      <c r="D22" s="4" t="inlineStr">
        <is>
          <t>0</t>
        </is>
      </c>
      <c r="E22" s="5" t="inlineStr">
        <is>
          <t>3.000,00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=HYPERLINK("https://leilaoonline.com.br/lote/detalhe/330361", "019")</f>
      </c>
      <c r="B23" s="4" t="s">
        <f>=HYPERLINK("https://leilaoonline.com.br/lote/detalhe/330361", "LOTE COM 13 RACKS METÁLICOS REFORÇADOS, CALVANIZADOS - MEDIDAS APROX.: 1.10 X 0.65 X 0.90 DE ALTURA")</f>
      </c>
      <c r="C23" s="4" t="inlineStr">
        <is>
          <t>Aguardando</t>
        </is>
      </c>
      <c r="D23" s="4" t="inlineStr">
        <is>
          <t>0</t>
        </is>
      </c>
      <c r="E23" s="5" t="inlineStr">
        <is>
          <t>800,00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=HYPERLINK("https://leilaoonline.com.br/lote/detalhe/330362", "020")</f>
      </c>
      <c r="B24" s="4" t="s">
        <f>=HYPERLINK("https://leilaoonline.com.br/lote/detalhe/330362", "CARRETA TRANSPORTE DE BOBINA")</f>
      </c>
      <c r="C24" s="4" t="inlineStr">
        <is>
          <t>Aguardando</t>
        </is>
      </c>
      <c r="D24" s="4" t="inlineStr">
        <is>
          <t>0</t>
        </is>
      </c>
      <c r="E24" s="5" t="inlineStr">
        <is>
          <t>2.250,00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=HYPERLINK("https://leilaoonline.com.br/lote/detalhe/330363", "021")</f>
      </c>
      <c r="B25" s="4" t="s">
        <f>=HYPERLINK("https://leilaoonline.com.br/lote/detalhe/330363", "BALANÇA FILIZOLA CAP. 1.000KG")</f>
      </c>
      <c r="C25" s="4" t="inlineStr">
        <is>
          <t>Aguardando</t>
        </is>
      </c>
      <c r="D25" s="4" t="inlineStr">
        <is>
          <t>0</t>
        </is>
      </c>
      <c r="E25" s="5" t="inlineStr">
        <is>
          <t>250,00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=HYPERLINK("https://leilaoonline.com.br/lote/detalhe/330371", "022")</f>
      </c>
      <c r="B26" s="4" t="s">
        <f>=HYPERLINK("https://leilaoonline.com.br/lote/detalhe/330371", "CARREGADOR KM")</f>
      </c>
      <c r="C26" s="4" t="inlineStr">
        <is>
          <t>Aguardando</t>
        </is>
      </c>
      <c r="D26" s="4" t="inlineStr">
        <is>
          <t>0</t>
        </is>
      </c>
      <c r="E26" s="5" t="inlineStr">
        <is>
          <t>500,00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=HYPERLINK("https://leilaoonline.com.br/lote/detalhe/330370", "023")</f>
      </c>
      <c r="B27" s="4" t="s">
        <f>=HYPERLINK("https://leilaoonline.com.br/lote/detalhe/330370", "GERADOR HONDA EP4000")</f>
      </c>
      <c r="C27" s="4" t="inlineStr">
        <is>
          <t>Aguardando</t>
        </is>
      </c>
      <c r="D27" s="4" t="inlineStr">
        <is>
          <t>1</t>
        </is>
      </c>
      <c r="E27" s="5" t="inlineStr">
        <is>
          <t>500,00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=HYPERLINK("https://leilaoonline.com.br/lote/detalhe/330366", "026")</f>
      </c>
      <c r="B28" s="4" t="s">
        <f>=HYPERLINK("https://leilaoonline.com.br/lote/detalhe/330366", "BALANÇA DIGITRON CAP. 1.000KG")</f>
      </c>
      <c r="C28" s="4" t="inlineStr">
        <is>
          <t>Aguardando</t>
        </is>
      </c>
      <c r="D28" s="4" t="inlineStr">
        <is>
          <t>0</t>
        </is>
      </c>
      <c r="E28" s="5" t="inlineStr">
        <is>
          <t>300,00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=HYPERLINK("https://leilaoonline.com.br/lote/detalhe/330369", "027")</f>
      </c>
      <c r="B29" s="4" t="s">
        <f>=HYPERLINK("https://leilaoonline.com.br/lote/detalhe/330369", "TRANSFORMADOR ZILMER")</f>
      </c>
      <c r="C29" s="4" t="inlineStr">
        <is>
          <t>Aguardando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=HYPERLINK("https://leilaoonline.com.br/lote/detalhe/330368", "029")</f>
      </c>
      <c r="B30" s="4" t="s">
        <f>=HYPERLINK("https://leilaoonline.com.br/lote/detalhe/330368", "LOTE C/ 02 CAIXAS DE SOM E 02 APARELHOS DE FAX")</f>
      </c>
      <c r="C30" s="4" t="inlineStr">
        <is>
          <t>Aguardando</t>
        </is>
      </c>
      <c r="D30" s="4" t="inlineStr">
        <is>
          <t>1</t>
        </is>
      </c>
      <c r="E30" s="5" t="inlineStr">
        <is>
          <t>150,00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=HYPERLINK("https://leilaoonline.com.br/lote/detalhe/330373", "030")</f>
      </c>
      <c r="B31" s="4" t="s">
        <f>=HYPERLINK("https://leilaoonline.com.br/lote/detalhe/330373", "TRITURADOR INDUSTRIAL")</f>
      </c>
      <c r="C31" s="4" t="inlineStr">
        <is>
          <t>Aguardando</t>
        </is>
      </c>
      <c r="D31" s="4" t="inlineStr">
        <is>
          <t>0</t>
        </is>
      </c>
      <c r="E31" s="5" t="inlineStr">
        <is>
          <t>300,00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=HYPERLINK("https://leilaoonline.com.br/lote/detalhe/330372", "031")</f>
      </c>
      <c r="B32" s="4" t="s">
        <f>=HYPERLINK("https://leilaoonline.com.br/lote/detalhe/330372", "PLAINA LIMADORA")</f>
      </c>
      <c r="C32" s="4" t="inlineStr">
        <is>
          <t>Aguardando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=HYPERLINK("https://leilaoonline.com.br/lote/detalhe/330374", "033")</f>
      </c>
      <c r="B33" s="4" t="s">
        <f>=HYPERLINK("https://leilaoonline.com.br/lote/detalhe/330374", "LOTE C/ 05 PISTÕES")</f>
      </c>
      <c r="C33" s="4" t="inlineStr">
        <is>
          <t>Aguardando</t>
        </is>
      </c>
      <c r="D33" s="4" t="inlineStr">
        <is>
          <t>1</t>
        </is>
      </c>
      <c r="E33" s="5" t="inlineStr">
        <is>
          <t>1.000,00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=HYPERLINK("https://leilaoonline.com.br/lote/detalhe/330375", "034")</f>
      </c>
      <c r="B34" s="4" t="s">
        <f>=HYPERLINK("https://leilaoonline.com.br/lote/detalhe/330375", "FURADEIRA DE BANCADA E ESMERIL")</f>
      </c>
      <c r="C34" s="4" t="inlineStr">
        <is>
          <t>Aguardando</t>
        </is>
      </c>
      <c r="D34" s="4" t="inlineStr">
        <is>
          <t>1</t>
        </is>
      </c>
      <c r="E34" s="5" t="inlineStr">
        <is>
          <t>300,00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=HYPERLINK("https://leilaoonline.com.br/lote/detalhe/330376", "035")</f>
      </c>
      <c r="B35" s="4" t="s">
        <f>=HYPERLINK("https://leilaoonline.com.br/lote/detalhe/330376", "BALANÇA PERFECTA")</f>
      </c>
      <c r="C35" s="4" t="inlineStr">
        <is>
          <t>Aguardando</t>
        </is>
      </c>
      <c r="D35" s="4" t="inlineStr">
        <is>
          <t>0</t>
        </is>
      </c>
      <c r="E35" s="5" t="inlineStr">
        <is>
          <t>300,00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=HYPERLINK("https://leilaoonline.com.br/lote/detalhe/330377", "036")</f>
      </c>
      <c r="B36" s="4" t="s">
        <f>=HYPERLINK("https://leilaoonline.com.br/lote/detalhe/330377", "COMPONENTE INDUSTRIAL")</f>
      </c>
      <c r="C36" s="4" t="inlineStr">
        <is>
          <t>Aguardando</t>
        </is>
      </c>
      <c r="D36" s="4" t="inlineStr">
        <is>
          <t>0</t>
        </is>
      </c>
      <c r="E36" s="5" t="inlineStr">
        <is>
          <t>300,00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=HYPERLINK("https://leilaoonline.com.br/lote/detalhe/330378", "041")</f>
      </c>
      <c r="B37" s="4" t="s">
        <f>=HYPERLINK("https://leilaoonline.com.br/lote/detalhe/330378", "ROLO COMPACTADOR")</f>
      </c>
      <c r="C37" s="4" t="inlineStr">
        <is>
          <t>Aguardando</t>
        </is>
      </c>
      <c r="D37" s="4" t="inlineStr">
        <is>
          <t>0</t>
        </is>
      </c>
      <c r="E37" s="5" t="inlineStr">
        <is>
          <t>750,00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=HYPERLINK("https://leilaoonline.com.br/lote/detalhe/330380", "042")</f>
      </c>
      <c r="B38" s="4" t="s">
        <f>=HYPERLINK("https://leilaoonline.com.br/lote/detalhe/330380", "GARRA")</f>
      </c>
      <c r="C38" s="4" t="inlineStr">
        <is>
          <t>Aguardando</t>
        </is>
      </c>
      <c r="D38" s="4" t="inlineStr">
        <is>
          <t>0</t>
        </is>
      </c>
      <c r="E38" s="5" t="inlineStr">
        <is>
          <t>750,00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=HYPERLINK("https://leilaoonline.com.br/lote/detalhe/330379", "043")</f>
      </c>
      <c r="B39" s="4" t="s">
        <f>=HYPERLINK("https://leilaoonline.com.br/lote/detalhe/330379", "PEÇAS DIVERSAS PARA EMPILHADEIRA")</f>
      </c>
      <c r="C39" s="4" t="inlineStr">
        <is>
          <t>Aguardando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=HYPERLINK("https://leilaoonline.com.br/lote/detalhe/330381", "045")</f>
      </c>
      <c r="B40" s="4" t="s">
        <f>=HYPERLINK("https://leilaoonline.com.br/lote/detalhe/330381", "BALANCIM")</f>
      </c>
      <c r="C40" s="4" t="inlineStr">
        <is>
          <t>Aguardando</t>
        </is>
      </c>
      <c r="D40" s="4" t="inlineStr">
        <is>
          <t>0</t>
        </is>
      </c>
      <c r="E40" s="5" t="inlineStr">
        <is>
          <t>750,00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=HYPERLINK("https://leilaoonline.com.br/lote/detalhe/330386", "047")</f>
      </c>
      <c r="B41" s="4" t="s">
        <f>=HYPERLINK("https://leilaoonline.com.br/lote/detalhe/330386", "GERADOR A DIESEL 6 KVA")</f>
      </c>
      <c r="C41" s="4" t="inlineStr">
        <is>
          <t>Aguardando</t>
        </is>
      </c>
      <c r="D41" s="4" t="inlineStr">
        <is>
          <t>2</t>
        </is>
      </c>
      <c r="E41" s="5" t="inlineStr">
        <is>
          <t>1.500,00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=HYPERLINK("https://leilaoonline.com.br/lote/detalhe/330385", "048")</f>
      </c>
      <c r="B42" s="4" t="s">
        <f>=HYPERLINK("https://leilaoonline.com.br/lote/detalhe/330385", "TRANSFORMADOR A SECO 15 KVA")</f>
      </c>
      <c r="C42" s="4" t="inlineStr">
        <is>
          <t>Aguardando</t>
        </is>
      </c>
      <c r="D42" s="4" t="inlineStr">
        <is>
          <t>0</t>
        </is>
      </c>
      <c r="E42" s="5" t="inlineStr">
        <is>
          <t>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=HYPERLINK("https://leilaoonline.com.br/lote/detalhe/330384", "049")</f>
      </c>
      <c r="B43" s="4" t="s">
        <f>=HYPERLINK("https://leilaoonline.com.br/lote/detalhe/330384", "TRANSFORMADOR A SECO 15 KVA")</f>
      </c>
      <c r="C43" s="4" t="inlineStr">
        <is>
          <t>Aguardando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=HYPERLINK("https://leilaoonline.com.br/lote/detalhe/330390", "051")</f>
      </c>
      <c r="B44" s="4" t="s">
        <f>=HYPERLINK("https://leilaoonline.com.br/lote/detalhe/330390", "GUILHOTINA INDUSTRIAL")</f>
      </c>
      <c r="C44" s="4" t="inlineStr">
        <is>
          <t>Aguardando</t>
        </is>
      </c>
      <c r="D44" s="4" t="inlineStr">
        <is>
          <t>0</t>
        </is>
      </c>
      <c r="E44" s="5" t="inlineStr">
        <is>
          <t>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=HYPERLINK("https://leilaoonline.com.br/lote/detalhe/330388", "052")</f>
      </c>
      <c r="B45" s="4" t="s">
        <f>=HYPERLINK("https://leilaoonline.com.br/lote/detalhe/330388", "COMPRESSOR SEM MOTOR")</f>
      </c>
      <c r="C45" s="4" t="inlineStr">
        <is>
          <t>Aguardando</t>
        </is>
      </c>
      <c r="D45" s="4" t="inlineStr">
        <is>
          <t>0</t>
        </is>
      </c>
      <c r="E45" s="5" t="inlineStr">
        <is>
          <t>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=HYPERLINK("https://leilaoonline.com.br/lote/detalhe/330389", "059")</f>
      </c>
      <c r="B46" s="4" t="s">
        <f>=HYPERLINK("https://leilaoonline.com.br/lote/detalhe/330389", "GUILHOTINA INDUSTRIAL")</f>
      </c>
      <c r="C46" s="4" t="inlineStr">
        <is>
          <t>Aguardando</t>
        </is>
      </c>
      <c r="D46" s="4" t="inlineStr">
        <is>
          <t>0</t>
        </is>
      </c>
      <c r="E46" s="5" t="inlineStr">
        <is>
          <t>750,00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=HYPERLINK("https://leilaoonline.com.br/lote/detalhe/330391", "061")</f>
      </c>
      <c r="B47" s="4" t="s">
        <f>=HYPERLINK("https://leilaoonline.com.br/lote/detalhe/330391", "PLATAFORMA ELEVATÓRIA")</f>
      </c>
      <c r="C47" s="4" t="inlineStr">
        <is>
          <t>Aguardando</t>
        </is>
      </c>
      <c r="D47" s="4" t="inlineStr">
        <is>
          <t>0</t>
        </is>
      </c>
      <c r="E47" s="5" t="inlineStr">
        <is>
          <t>3.000,00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=HYPERLINK("https://leilaoonline.com.br/lote/detalhe/330393", "200")</f>
      </c>
      <c r="B48" s="4" t="s">
        <f>=HYPERLINK("https://leilaoonline.com.br/lote/detalhe/330393", "GELADEIRA GENERAL MOTORS; MOD. FRIGIDAIRE")</f>
      </c>
      <c r="C48" s="4" t="inlineStr">
        <is>
          <t>Aguardando</t>
        </is>
      </c>
      <c r="D48" s="4" t="inlineStr">
        <is>
          <t>0</t>
        </is>
      </c>
      <c r="E48" s="5" t="inlineStr">
        <is>
          <t>70,00</t>
        </is>
      </c>
      <c r="F48" s="4" t="inlineStr">
        <is>
          <t>10.00</t>
        </is>
      </c>
    </row>
    <row collapsed="false" customFormat="false" customHeight="false" hidden="false" ht="12.1" outlineLevel="0" r="49">
      <c r="A49" s="5" t="s">
        <f>=HYPERLINK("https://leilaoonline.com.br/lote/detalhe/330394", "201")</f>
      </c>
      <c r="B49" s="4" t="s">
        <f>=HYPERLINK("https://leilaoonline.com.br/lote/detalhe/330394", "LOTE DE MÓVEIS DE ESCRITÓRIO (MAIS INFORMAÇÕES NAS ESPECIFICAÇÕES)")</f>
      </c>
      <c r="C49" s="4" t="inlineStr">
        <is>
          <t>Aguardando</t>
        </is>
      </c>
      <c r="D49" s="4" t="inlineStr">
        <is>
          <t>0</t>
        </is>
      </c>
      <c r="E49" s="5" t="inlineStr">
        <is>
          <t>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=HYPERLINK("https://leilaoonline.com.br/lote/detalhe/330395", "204")</f>
      </c>
      <c r="B50" s="4" t="s">
        <f>=HYPERLINK("https://leilaoonline.com.br/lote/detalhe/330395", "LOTE COM 41 UNIDADES DE CARTEIRAS ESCOLARES")</f>
      </c>
      <c r="C50" s="4" t="inlineStr">
        <is>
          <t>Aguardando</t>
        </is>
      </c>
      <c r="D50" s="4" t="inlineStr">
        <is>
          <t>0</t>
        </is>
      </c>
      <c r="E50" s="5" t="inlineStr">
        <is>
          <t>580,00</t>
        </is>
      </c>
      <c r="F50" s="4" t="inlineStr">
        <is>
          <t>20.00</t>
        </is>
      </c>
    </row>
    <row collapsed="false" customFormat="false" customHeight="false" hidden="false" ht="12.1" outlineLevel="0" r="51">
      <c r="A51" s="5" t="s">
        <f>=HYPERLINK("https://leilaoonline.com.br/lote/detalhe/330396", "206")</f>
      </c>
      <c r="B51" s="4" t="s">
        <f>=HYPERLINK("https://leilaoonline.com.br/lote/detalhe/330396", "BALANÇA FIZOLA CAP. 150 KGS")</f>
      </c>
      <c r="C51" s="4" t="inlineStr">
        <is>
          <t>Aguardando</t>
        </is>
      </c>
      <c r="D51" s="4" t="inlineStr">
        <is>
          <t>0</t>
        </is>
      </c>
      <c r="E51" s="5" t="inlineStr">
        <is>
          <t>100,00</t>
        </is>
      </c>
      <c r="F51" s="4" t="inlineStr">
        <is>
          <t>20.00</t>
        </is>
      </c>
    </row>
    <row collapsed="false" customFormat="false" customHeight="false" hidden="false" ht="12.1" outlineLevel="0" r="52">
      <c r="A52" s="5" t="s">
        <f>=HYPERLINK("https://leilaoonline.com.br/lote/detalhe/330397", "207")</f>
      </c>
      <c r="B52" s="4" t="s">
        <f>=HYPERLINK("https://leilaoonline.com.br/lote/detalhe/330397", "CORTADOR DE ASFALTO/CIMENTO TYROLIT C/ MOTOR HONDA GASOLINA")</f>
      </c>
      <c r="C52" s="4" t="inlineStr">
        <is>
          <t>Aguardando</t>
        </is>
      </c>
      <c r="D52" s="4" t="inlineStr">
        <is>
          <t>0</t>
        </is>
      </c>
      <c r="E52" s="5" t="inlineStr">
        <is>
          <t>700,00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=HYPERLINK("https://leilaoonline.com.br/lote/detalhe/330392", "208")</f>
      </c>
      <c r="B53" s="4" t="s">
        <f>=HYPERLINK("https://leilaoonline.com.br/lote/detalhe/330392", "AFIADORA DE FERRAMENTA")</f>
      </c>
      <c r="C53" s="4" t="inlineStr">
        <is>
          <t>Aguardando</t>
        </is>
      </c>
      <c r="D53" s="4" t="inlineStr">
        <is>
          <t>1</t>
        </is>
      </c>
      <c r="E53" s="5" t="inlineStr">
        <is>
          <t>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=HYPERLINK("https://leilaoonline.com.br/lote/detalhe/330398", "210")</f>
      </c>
      <c r="B54" s="4" t="s">
        <f>=HYPERLINK("https://leilaoonline.com.br/lote/detalhe/330398", "CARRETINHA TANQUE REBOCÁVEL; DUPLO EIXO; EQUIPADA C/ MOTO-BOMBA VW (MOTOR DE FUSCA) E ESPARGIDOR TRASEIRO; CAP. APROX. 4.800L ")</f>
      </c>
      <c r="C54" s="4" t="inlineStr">
        <is>
          <t>Aguardando</t>
        </is>
      </c>
      <c r="D54" s="4" t="inlineStr">
        <is>
          <t>0</t>
        </is>
      </c>
      <c r="E54" s="5" t="inlineStr">
        <is>
          <t>9.000,00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=HYPERLINK("https://leilaoonline.com.br/lote/detalhe/330399", "211")</f>
      </c>
      <c r="B55" s="4" t="s">
        <f>=HYPERLINK("https://leilaoonline.com.br/lote/detalhe/330399", "CARRETINHA SOMENTE PARA USO INTERNO REFORÇADA INDUSTRIAL")</f>
      </c>
      <c r="C55" s="4" t="inlineStr">
        <is>
          <t>Aguardando</t>
        </is>
      </c>
      <c r="D55" s="4" t="inlineStr">
        <is>
          <t>0</t>
        </is>
      </c>
      <c r="E55" s="5" t="inlineStr">
        <is>
          <t>800,00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=HYPERLINK("https://leilaoonline.com.br/lote/detalhe/330400", "212")</f>
      </c>
      <c r="B56" s="4" t="s">
        <f>=HYPERLINK("https://leilaoonline.com.br/lote/detalhe/330400", "PALETEIRA ELÉTRICA AMEISE 1250KG - FUNCIONANDO, NÃO ACOMPANHA CARREGADOR")</f>
      </c>
      <c r="C56" s="4" t="inlineStr">
        <is>
          <t>Aguardando</t>
        </is>
      </c>
      <c r="D56" s="4" t="inlineStr">
        <is>
          <t>0</t>
        </is>
      </c>
      <c r="E56" s="5" t="inlineStr">
        <is>
          <t>6.000,00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=HYPERLINK("https://leilaoonline.com.br/lote/detalhe/330407", "213")</f>
      </c>
      <c r="B57" s="4" t="s">
        <f>=HYPERLINK("https://leilaoonline.com.br/lote/detalhe/330407", "PLATAFORMA DE ELEVAÇÃO CARGA C/ REDUTOR E MOTOR ELÉTRICO")</f>
      </c>
      <c r="C57" s="4" t="inlineStr">
        <is>
          <t>Aguardando</t>
        </is>
      </c>
      <c r="D57" s="4" t="inlineStr">
        <is>
          <t>0</t>
        </is>
      </c>
      <c r="E57" s="5" t="inlineStr">
        <is>
          <t>500,00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=HYPERLINK("https://leilaoonline.com.br/lote/detalhe/330406", "214")</f>
      </c>
      <c r="B58" s="4" t="s">
        <f>=HYPERLINK("https://leilaoonline.com.br/lote/detalhe/330406", "PLATAFORMA DE ELEVAÇÃO CARGA C/ REDUTOR E MOTOR ELÉTRICO")</f>
      </c>
      <c r="C58" s="4" t="inlineStr">
        <is>
          <t>Aguardando</t>
        </is>
      </c>
      <c r="D58" s="4" t="inlineStr">
        <is>
          <t>0</t>
        </is>
      </c>
      <c r="E58" s="5" t="inlineStr">
        <is>
          <t>500,00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=HYPERLINK("https://leilaoonline.com.br/lote/detalhe/330403", "216")</f>
      </c>
      <c r="B59" s="4" t="s">
        <f>=HYPERLINK("https://leilaoonline.com.br/lote/detalhe/330403", "LOTE DE EQUIPAMENTOS DE COZINHA INDUSTRIAL - APROX. 15 PEÇAS GRANDES E 10 PEQUENAS")</f>
      </c>
      <c r="C59" s="4" t="inlineStr">
        <is>
          <t>Aguardando</t>
        </is>
      </c>
      <c r="D59" s="4" t="inlineStr">
        <is>
          <t>0</t>
        </is>
      </c>
      <c r="E59" s="5" t="inlineStr">
        <is>
          <t>5.500,00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=HYPERLINK("https://leilaoonline.com.br/lote/detalhe/330404", "217")</f>
      </c>
      <c r="B60" s="4" t="s">
        <f>=HYPERLINK("https://leilaoonline.com.br/lote/detalhe/330404", "RESERVATÓRIO/MISTURADOR EM AÇO INÓX")</f>
      </c>
      <c r="C60" s="4" t="inlineStr">
        <is>
          <t>Aguardando</t>
        </is>
      </c>
      <c r="D60" s="4" t="inlineStr">
        <is>
          <t>0</t>
        </is>
      </c>
      <c r="E60" s="5" t="inlineStr">
        <is>
          <t>2.700,00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=HYPERLINK("https://leilaoonline.com.br/lote/detalhe/330405", "218")</f>
      </c>
      <c r="B61" s="4" t="s">
        <f>=HYPERLINK("https://leilaoonline.com.br/lote/detalhe/330405", "RESERVATÓRIO/MISTURADOR EM AÇO INÓX")</f>
      </c>
      <c r="C61" s="4" t="inlineStr">
        <is>
          <t>Aguardando</t>
        </is>
      </c>
      <c r="D61" s="4" t="inlineStr">
        <is>
          <t>0</t>
        </is>
      </c>
      <c r="E61" s="5" t="inlineStr">
        <is>
          <t>2.850,00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=HYPERLINK("https://leilaoonline.com.br/lote/detalhe/330402", "221")</f>
      </c>
      <c r="B62" s="4" t="s">
        <f>=HYPERLINK("https://leilaoonline.com.br/lote/detalhe/330402", "UNIDADE HIDRÁULICA MARCA RACINE")</f>
      </c>
      <c r="C62" s="4" t="inlineStr">
        <is>
          <t>Aguardando</t>
        </is>
      </c>
      <c r="D62" s="4" t="inlineStr">
        <is>
          <t>0</t>
        </is>
      </c>
      <c r="E62" s="5" t="inlineStr">
        <is>
          <t>2.150,00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=HYPERLINK("https://leilaoonline.com.br/lote/detalhe/330401", "222")</f>
      </c>
      <c r="B63" s="4" t="s">
        <f>=HYPERLINK("https://leilaoonline.com.br/lote/detalhe/330401", "LOTE COM 8 COMPRESSORES DE AR DIVERSOS TAMANHOS")</f>
      </c>
      <c r="C63" s="4" t="inlineStr">
        <is>
          <t>Aguardando</t>
        </is>
      </c>
      <c r="D63" s="4" t="inlineStr">
        <is>
          <t>0</t>
        </is>
      </c>
      <c r="E63" s="5" t="inlineStr">
        <is>
          <t>5.000,00</t>
        </is>
      </c>
      <c r="F63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2026-05-19T02:52:35.00Z</dcterms:created>
  <dc:creator>Tellks Tecnologia</dc:creator>
  <cp:revision>0</cp:revision>
</cp:coreProperties>
</file>