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 D, (2) 966, 12H, D6 - 3 TRATORES - 8 CAMINHÕES - REBOQUE PRANCHA - IMPLEMENTO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=HYPERLINK("https://leilaoonline.com.br/lote/detalhe/1741", "1162")</f>
      </c>
      <c r="B11" s="4" t="s">
        <f>=HYPERLINK("https://leilaoonline.com.br/lote/detalhe/1741", " COFRE, S/FR UNID.ZANIN")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=HYPERLINK("https://leilaoonline.com.br/lote/detalhe/1742", "1279")</f>
      </c>
      <c r="B12" s="4" t="s">
        <f>=HYPERLINK("https://leilaoonline.com.br/lote/detalhe/1742", " PICADOR/NIVELADOR (SEM OS 2 MANCAIS), S/FR UNID.ZANIN")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=HYPERLINK("https://leilaoonline.com.br/lote/detalhe/1743", "1283")</f>
      </c>
      <c r="B13" s="4" t="s">
        <f>=HYPERLINK("https://leilaoonline.com.br/lote/detalhe/1743", " 8 ESTEIRA DIVERSAS MEDIDAS, S/FR, UND TAMOIO")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=HYPERLINK("https://leilaoonline.com.br/lote/detalhe/1744", "1285")</f>
      </c>
      <c r="B14" s="4" t="s">
        <f>=HYPERLINK("https://leilaoonline.com.br/lote/detalhe/1744", " BORRACHÃO S/FR, UNID. TAMOIO")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=HYPERLINK("https://leilaoonline.com.br/lote/detalhe/1789", "1286")</f>
      </c>
      <c r="B15" s="4" t="s">
        <f>=HYPERLINK("https://leilaoonline.com.br/lote/detalhe/1789", " CARRETA CAÇAMBA, S/FR, UNID. TAMOIO")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=HYPERLINK("https://leilaoonline.com.br/lote/detalhe/1792", "2218")</f>
      </c>
      <c r="B16" s="4" t="s">
        <f>=HYPERLINK("https://leilaoonline.com.br/lote/detalhe/1792", " CAMINHÃO M.BENZ L2325 6X4, ANO 1991, FR72535, UNID. DIAMANTE")</f>
      </c>
      <c r="C16" s="4" t="inlineStr">
        <is>
          <t>Vendido</t>
        </is>
      </c>
      <c r="D16" s="4" t="inlineStr">
        <is>
          <t>28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=HYPERLINK("https://leilaoonline.com.br/lote/detalhe/1794", "2259")</f>
      </c>
      <c r="B17" s="4" t="s">
        <f>=HYPERLINK("https://leilaoonline.com.br/lote/detalhe/1794", "CARROCERIA CANA PICADA CINZA SEMI NOVA, ANO 2012, Nº FR96389 UNID. DIAMANTE")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=HYPERLINK("https://leilaoonline.com.br/lote/detalhe/1790", "2260")</f>
      </c>
      <c r="B18" s="4" t="s">
        <f>=HYPERLINK("https://leilaoonline.com.br/lote/detalhe/1790", " CARROCERIA CANA PICADA CINZA SEMI NOVA, ANO 2012, Nº FR96392, UNID. DIAMANTE")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=HYPERLINK("https://leilaoonline.com.br/lote/detalhe/1745", "2274")</f>
      </c>
      <c r="B19" s="4" t="s">
        <f>=HYPERLINK("https://leilaoonline.com.br/lote/detalhe/1745", " CURVAS  DE  AÇO DIVERSAS MED. S/FR, UND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=HYPERLINK("https://leilaoonline.com.br/lote/detalhe/1917", "2280")</f>
      </c>
      <c r="B20" s="4" t="s">
        <f>=HYPERLINK("https://leilaoonline.com.br/lote/detalhe/1917", " TRATOR AGRICOLA NEW HOLLAND TM 165, ANO 2002, FR 100128 UND. DIAMANTE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=HYPERLINK("https://leilaoonline.com.br/lote/detalhe/1791", "2281")</f>
      </c>
      <c r="B21" s="4" t="s">
        <f>=HYPERLINK("https://leilaoonline.com.br/lote/detalhe/1791", " CARROCERIA TIPO PRANCHA AZUL, FR52945, UNID. DIAMANTE")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=HYPERLINK("https://leilaoonline.com.br/lote/detalhe/1793", "2282")</f>
      </c>
      <c r="B22" s="4" t="s">
        <f>=HYPERLINK("https://leilaoonline.com.br/lote/detalhe/1793", "REB/JULIETA REBOQUE PRANCHA REBAIXADA, ANO 1988, FR70321  UNID. DIAMANTE")</f>
      </c>
      <c r="C22" s="4" t="inlineStr">
        <is>
          <t>Vendido</t>
        </is>
      </c>
      <c r="D22" s="4" t="inlineStr">
        <is>
          <t>54</t>
        </is>
      </c>
      <c r="E22" s="5" t="inlineStr">
        <is>
          <t>6.300,00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=HYPERLINK("https://leilaoonline.com.br/lote/detalhe/1796", "2283")</f>
      </c>
      <c r="B23" s="4" t="s">
        <f>=HYPERLINK("https://leilaoonline.com.br/lote/detalhe/1796", " SUCATA DE REBOQUE SEM DOCUMENTO, FR75026  UNID. DIAMANTE")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=HYPERLINK("https://leilaoonline.com.br/lote/detalhe/1797", "2284")</f>
      </c>
      <c r="B24" s="4" t="s">
        <f>=HYPERLINK("https://leilaoonline.com.br/lote/detalhe/1797", " REBOQUE USICAMP 7,80 M, ANO 2006, FR88602, UNID. DIAMANTE")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=HYPERLINK("https://leilaoonline.com.br/lote/detalhe/1795", "2285")</f>
      </c>
      <c r="B25" s="4" t="s">
        <f>=HYPERLINK("https://leilaoonline.com.br/lote/detalhe/1795", " REBOQUE RANDON 8,20 M CANA PICADA, ANO 2012, FR96859,  UNID. DIAMANTE")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=HYPERLINK("https://leilaoonline.com.br/lote/detalhe/1801", "2286")</f>
      </c>
      <c r="B26" s="4" t="s">
        <f>=HYPERLINK("https://leilaoonline.com.br/lote/detalhe/1801", " REBOQUE RANDON 8,20 M CANA PICADA, ANO 2012, FR96860,  UNID. DIAMANTE")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=HYPERLINK("https://leilaoonline.com.br/lote/detalhe/1798", "2287")</f>
      </c>
      <c r="B27" s="4" t="s">
        <f>=HYPERLINK("https://leilaoonline.com.br/lote/detalhe/1798", " REBOQUE RANDON 8,20 M CANA PICADA, ANO 2013, FR96874,  UNID. DIAMANTE")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=HYPERLINK("https://leilaoonline.com.br/lote/detalhe/1920", "2288")</f>
      </c>
      <c r="B28" s="4" t="s">
        <f>=HYPERLINK("https://leilaoonline.com.br/lote/detalhe/1920", " REBOQUE CANA PICADA, ANO 2012, FR 96858 UND. DIAMANTE 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=HYPERLINK("https://leilaoonline.com.br/lote/detalhe/1916", "2289")</f>
      </c>
      <c r="B29" s="4" t="s">
        <f>=HYPERLINK("https://leilaoonline.com.br/lote/detalhe/1916", " REBOQUE CANA PICADA, ANO 1997, FR 70343 UND. DIAMANTE 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=HYPERLINK("https://leilaoonline.com.br/lote/detalhe/1919", "2290")</f>
      </c>
      <c r="B30" s="4" t="s">
        <f>=HYPERLINK("https://leilaoonline.com.br/lote/detalhe/1919", " CARRETA ABRIGO COR AZUL, FR 103716 UND. DIAMANTE ")</f>
      </c>
      <c r="C30" s="4" t="inlineStr">
        <is>
          <t>Vendido</t>
        </is>
      </c>
      <c r="D30" s="4" t="inlineStr">
        <is>
          <t>29</t>
        </is>
      </c>
      <c r="E30" s="5" t="inlineStr">
        <is>
          <t>1.600,00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=HYPERLINK("https://leilaoonline.com.br/lote/detalhe/1800", "2292")</f>
      </c>
      <c r="B31" s="4" t="s">
        <f>=HYPERLINK("https://leilaoonline.com.br/lote/detalhe/1800", " CAT D6ESR TRATOR  ESTEIRA, ANO 1992, FR100008,  UNID. DIAMANTE")</f>
      </c>
      <c r="C31" s="4" t="inlineStr">
        <is>
          <t>Vendido</t>
        </is>
      </c>
      <c r="D31" s="4" t="inlineStr">
        <is>
          <t>83</t>
        </is>
      </c>
      <c r="E31" s="5" t="inlineStr">
        <is>
          <t>141.500,00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=HYPERLINK("https://leilaoonline.com.br/lote/detalhe/1803", "2293")</f>
      </c>
      <c r="B32" s="4" t="s">
        <f>=HYPERLINK("https://leilaoonline.com.br/lote/detalhe/1803", " TURBINA WORTHIGTON MOD 503 THP679, IMOB. 103816  UNID. DIAMANTE")</f>
      </c>
      <c r="C32" s="4" t="inlineStr">
        <is>
          <t>Vendido</t>
        </is>
      </c>
      <c r="D32" s="4" t="inlineStr">
        <is>
          <t>5</t>
        </is>
      </c>
      <c r="E32" s="5" t="inlineStr">
        <is>
          <t>1.350,00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=HYPERLINK("https://leilaoonline.com.br/lote/detalhe/1802", "2294")</f>
      </c>
      <c r="B33" s="4" t="s">
        <f>=HYPERLINK("https://leilaoonline.com.br/lote/detalhe/1802", " REDUTOR CESTARI HD6/11 E CARRINHO DEMAG, REDUÇÃO 1:49,2,IMOB.103551, UNID DIAMANTE")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=HYPERLINK("https://leilaoonline.com.br/lote/detalhe/1804", "2295")</f>
      </c>
      <c r="B34" s="4" t="s">
        <f>=HYPERLINK("https://leilaoonline.com.br/lote/detalhe/1804", " REDUTOR CESTARI Nº PATRIMONIO 77385, UNID DIAMANTE")</f>
      </c>
      <c r="C34" s="4" t="inlineStr">
        <is>
          <t>Vendido</t>
        </is>
      </c>
      <c r="D34" s="4" t="inlineStr">
        <is>
          <t>19</t>
        </is>
      </c>
      <c r="E34" s="5" t="inlineStr">
        <is>
          <t>3.550,00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=HYPERLINK("https://leilaoonline.com.br/lote/detalhe/1805", "2296")</f>
      </c>
      <c r="B35" s="4" t="s">
        <f>=HYPERLINK("https://leilaoonline.com.br/lote/detalhe/1805", " 3 REDUTOR URSO BRANCO Nº PATRIMONIO 76624-77387-77383, UNID. DIAMANTE")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=HYPERLINK("https://leilaoonline.com.br/lote/detalhe/1806", "2298")</f>
      </c>
      <c r="B36" s="4" t="s">
        <f>=HYPERLINK("https://leilaoonline.com.br/lote/detalhe/1806", " REDUTORES DUPLO  CESTARI IMOB 206238 E 206237, UND. DIAMANTE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=HYPERLINK("https://leilaoonline.com.br/lote/detalhe/1808", "2299")</f>
      </c>
      <c r="B37" s="4" t="s">
        <f>=HYPERLINK("https://leilaoonline.com.br/lote/detalhe/1808", " 5 REDUTORES ZANINI, S/FR, UND DIAMANTE 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=HYPERLINK("https://leilaoonline.com.br/lote/detalhe/1810", "2300")</f>
      </c>
      <c r="B38" s="4" t="s">
        <f>=HYPERLINK("https://leilaoonline.com.br/lote/detalhe/1810", "BOMBA EQUIPE  2A 125/30, IMOB 103627  E OUTROS ITENS, UND DIAMANTE")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=HYPERLINK("https://leilaoonline.com.br/lote/detalhe/1807", "2301")</f>
      </c>
      <c r="B39" s="4" t="s">
        <f>=HYPERLINK("https://leilaoonline.com.br/lote/detalhe/1807", " CABINE METÁLICA AZUL S/FR, UND. DIAMANTE")</f>
      </c>
      <c r="C39" s="4" t="inlineStr">
        <is>
          <t>Vendido</t>
        </is>
      </c>
      <c r="D39" s="4" t="inlineStr">
        <is>
          <t>16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=HYPERLINK("https://leilaoonline.com.br/lote/detalhe/1811", "2302")</f>
      </c>
      <c r="B40" s="4" t="s">
        <f>=HYPERLINK("https://leilaoonline.com.br/lote/detalhe/1811", " TROCADOR DE CALOR, PAT. 77010, S/FR, UND. DIAMANTE")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=HYPERLINK("https://leilaoonline.com.br/lote/detalhe/1812", "2303")</f>
      </c>
      <c r="B41" s="4" t="s">
        <f>=HYPERLINK("https://leilaoonline.com.br/lote/detalhe/1812", " 15 TUBOS DE AÇO 10 A 24 POLEGADAS E 10 CURVAS, S/FR, UND DIAMANTE")</f>
      </c>
      <c r="C41" s="4" t="inlineStr">
        <is>
          <t>Vendido</t>
        </is>
      </c>
      <c r="D41" s="4" t="inlineStr">
        <is>
          <t>21</t>
        </is>
      </c>
      <c r="E41" s="5" t="inlineStr">
        <is>
          <t>6.550,00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=HYPERLINK("https://leilaoonline.com.br/lote/detalhe/1816", "2304")</f>
      </c>
      <c r="B42" s="4" t="s">
        <f>=HYPERLINK("https://leilaoonline.com.br/lote/detalhe/1816", " FILTRO PRENSA MONTADO TECNOPULP ATIVO 76412 IMOB, 102056,  UNID. DIAMANTE")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=HYPERLINK("https://leilaoonline.com.br/lote/detalhe/1814", "2305")</f>
      </c>
      <c r="B43" s="4" t="s">
        <f>=HYPERLINK("https://leilaoonline.com.br/lote/detalhe/1814", "  3 MAQUINA DE SOLDA MARCA BAMBOZZI, S/FR,  UND DIAMANTE")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=HYPERLINK("https://leilaoonline.com.br/lote/detalhe/1926", "2306")</f>
      </c>
      <c r="B44" s="4" t="s">
        <f>=HYPERLINK("https://leilaoonline.com.br/lote/detalhe/1926", "CALDEIRA DEDINI V-2/4 32T/H 145ATM, IMOB. 103346, OUTROS ITENS, UNID DIAMANTE")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=HYPERLINK("https://leilaoonline.com.br/lote/detalhe/1738", "3788")</f>
      </c>
      <c r="B45" s="4" t="s">
        <f>=HYPERLINK("https://leilaoonline.com.br/lote/detalhe/1738", " CONEXÕES T GALVANIZADAS DE 6P 15 UND.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=HYPERLINK("https://leilaoonline.com.br/lote/detalhe/1746", "3795")</f>
      </c>
      <c r="B46" s="4" t="s">
        <f>=HYPERLINK("https://leilaoonline.com.br/lote/detalhe/1746", " ESTEIRA DE INOX PESO ESTIMADO 800KG")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=HYPERLINK("https://leilaoonline.com.br/lote/detalhe/1747", "3802")</f>
      </c>
      <c r="B47" s="4" t="s">
        <f>=HYPERLINK("https://leilaoonline.com.br/lote/detalhe/1747", "TALISCA 230 PEÇAS (SEM USO) ")</f>
      </c>
      <c r="C47" s="4" t="inlineStr">
        <is>
          <t>Vendido</t>
        </is>
      </c>
      <c r="D47" s="4" t="inlineStr">
        <is>
          <t>7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=HYPERLINK("https://leilaoonline.com.br/lote/detalhe/1817", "3812")</f>
      </c>
      <c r="B48" s="4" t="s">
        <f>=HYPERLINK("https://leilaoonline.com.br/lote/detalhe/1817", " CAMINHÃO VOLVO NL12 6X4, ANO 1997,COM CARROCERIA TANQUE COMBATE DE INC.  FR97035, E FR98543 UNID. BARRA")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37.000,00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=HYPERLINK("https://leilaoonline.com.br/lote/detalhe/1813", "3813")</f>
      </c>
      <c r="B49" s="4" t="s">
        <f>=HYPERLINK("https://leilaoonline.com.br/lote/detalhe/1813", "CAMINHÃO VOLKSWAGEN 24-220 6X4, ANO 2001, COM CARROCERIA TANQUE COMBATE INC,  FR96419 E FR98518,  UNID. BARRA")</f>
      </c>
      <c r="C49" s="4" t="inlineStr">
        <is>
          <t>Vendido</t>
        </is>
      </c>
      <c r="D49" s="4" t="inlineStr">
        <is>
          <t>58</t>
        </is>
      </c>
      <c r="E49" s="5" t="inlineStr">
        <is>
          <t>44.000,00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=HYPERLINK("https://leilaoonline.com.br/lote/detalhe/1820", "3814")</f>
      </c>
      <c r="B50" s="4" t="s">
        <f>=HYPERLINK("https://leilaoonline.com.br/lote/detalhe/1820", " CAMINHÃO VOLVO NL10 6X4, ANO 1993 COM  CARROCERIA TANQUE COMBATE INC, FR97217 E FR98549,  UNID. BARRA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=HYPERLINK("https://leilaoonline.com.br/lote/detalhe/1823", "3815")</f>
      </c>
      <c r="B51" s="4" t="s">
        <f>=HYPERLINK("https://leilaoonline.com.br/lote/detalhe/1823", " CAMINHÃO VOLVO NL10 6X4, ANO 1993, COM CARROCERIA TANQUE COMBATE INC, FR97204 E FR98544,   UNID. BARRA")</f>
      </c>
      <c r="C51" s="4" t="inlineStr">
        <is>
          <t>Vendido</t>
        </is>
      </c>
      <c r="D51" s="4" t="inlineStr">
        <is>
          <t>43</t>
        </is>
      </c>
      <c r="E51" s="5" t="inlineStr">
        <is>
          <t>36.500,00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=HYPERLINK("https://leilaoonline.com.br/lote/detalhe/1821", "3816")</f>
      </c>
      <c r="B52" s="4" t="s">
        <f>=HYPERLINK("https://leilaoonline.com.br/lote/detalhe/1821", " 2 ROÇADEIRA HIDRÁULICA, FR103745 E FR103758. UND BARRA")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=HYPERLINK("https://leilaoonline.com.br/lote/detalhe/1824", "3817")</f>
      </c>
      <c r="B53" s="4" t="s">
        <f>=HYPERLINK("https://leilaoonline.com.br/lote/detalhe/1824", " MOTO BOMBA MWM D229/6, FR102406, UND BARRA")</f>
      </c>
      <c r="C53" s="4" t="inlineStr">
        <is>
          <t>Vendido</t>
        </is>
      </c>
      <c r="D53" s="4" t="inlineStr">
        <is>
          <t>81</t>
        </is>
      </c>
      <c r="E53" s="5" t="inlineStr">
        <is>
          <t>12.600,00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=HYPERLINK("https://leilaoonline.com.br/lote/detalhe/1748", "4446")</f>
      </c>
      <c r="B54" s="4" t="s">
        <f>=HYPERLINK("https://leilaoonline.com.br/lote/detalhe/1748", " 121 CAMAS BELICHE, 204 COLCHÃO ")</f>
      </c>
      <c r="C54" s="4" t="inlineStr">
        <is>
          <t>Vendido</t>
        </is>
      </c>
      <c r="D54" s="4" t="inlineStr">
        <is>
          <t>24</t>
        </is>
      </c>
      <c r="E54" s="5" t="inlineStr">
        <is>
          <t>4.400,00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=HYPERLINK("https://leilaoonline.com.br/lote/detalhe/1739", "4449")</f>
      </c>
      <c r="B55" s="4" t="s">
        <f>=HYPERLINK("https://leilaoonline.com.br/lote/detalhe/1739", " 1 CARRO TRANSP.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=HYPERLINK("https://leilaoonline.com.br/lote/detalhe/1773", "4460")</f>
      </c>
      <c r="B56" s="4" t="s">
        <f>=HYPERLINK("https://leilaoonline.com.br/lote/detalhe/1773", " BANHO MARIA E BALÇÕES E OUTROS S/FR, UND COSTA PINTO 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=HYPERLINK("https://leilaoonline.com.br/lote/detalhe/1776", "4463")</f>
      </c>
      <c r="B57" s="4" t="s">
        <f>=HYPERLINK("https://leilaoonline.com.br/lote/detalhe/1776", " IMPLEMENTO COBRIDOR, FR67113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=HYPERLINK("https://leilaoonline.com.br/lote/detalhe/1777", "4466")</f>
      </c>
      <c r="B58" s="4" t="s">
        <f>=HYPERLINK("https://leilaoonline.com.br/lote/detalhe/1777", " DOLLY FACHINNI, ANO 1995, FR121901, (SEM DOCUMENTO)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=HYPERLINK("https://leilaoonline.com.br/lote/detalhe/1778", "4468")</f>
      </c>
      <c r="B59" s="4" t="s">
        <f>=HYPERLINK("https://leilaoonline.com.br/lote/detalhe/1778", " DOLLY USICAMP, ANO 2006, FR22620,  (SEM DOCUMENTO)  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=HYPERLINK("https://leilaoonline.com.br/lote/detalhe/1779", "4469")</f>
      </c>
      <c r="B60" s="4" t="s">
        <f>=HYPERLINK("https://leilaoonline.com.br/lote/detalhe/1779", " CENTRIFUGA DE VINHO, S/FR")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=HYPERLINK("https://leilaoonline.com.br/lote/detalhe/1849", "4471")</f>
      </c>
      <c r="B61" s="4" t="s">
        <f>=HYPERLINK("https://leilaoonline.com.br/lote/detalhe/1849", " HIDROROL METALMAG (ROLÃO), FR57154 UNID COPI")</f>
      </c>
      <c r="C61" s="4" t="inlineStr">
        <is>
          <t>Vendido</t>
        </is>
      </c>
      <c r="D61" s="4" t="inlineStr">
        <is>
          <t>70</t>
        </is>
      </c>
      <c r="E61" s="5" t="inlineStr">
        <is>
          <t>11.450,00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=HYPERLINK("https://leilaoonline.com.br/lote/detalhe/1852", "4472")</f>
      </c>
      <c r="B62" s="4" t="s">
        <f>=HYPERLINK("https://leilaoonline.com.br/lote/detalhe/1852", " CARROCERIA CANA PICADA (COR VERDE) S/FR UNID COPI")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=HYPERLINK("https://leilaoonline.com.br/lote/detalhe/1850", "4473")</f>
      </c>
      <c r="B63" s="4" t="s">
        <f>=HYPERLINK("https://leilaoonline.com.br/lote/detalhe/1850", " CARROCERIA CANA INTEIRA S/FR (AZUL) UNID COPI")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=HYPERLINK("https://leilaoonline.com.br/lote/detalhe/1848", "4474")</f>
      </c>
      <c r="B64" s="4" t="s">
        <f>=HYPERLINK("https://leilaoonline.com.br/lote/detalhe/1848", " CARROCERIA CANA PICADA S/FR (AZUL) UNID COPI")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=HYPERLINK("https://leilaoonline.com.br/lote/detalhe/1851", "4475")</f>
      </c>
      <c r="B65" s="4" t="s">
        <f>=HYPERLINK("https://leilaoonline.com.br/lote/detalhe/1851", " PISTÕES P/ TRANSBORDO DIVERSOS (10 QUANT. APROX.) UNID COPI")</f>
      </c>
      <c r="C65" s="4" t="inlineStr">
        <is>
          <t>Vendido</t>
        </is>
      </c>
      <c r="D65" s="4" t="inlineStr">
        <is>
          <t>72</t>
        </is>
      </c>
      <c r="E65" s="5" t="inlineStr">
        <is>
          <t>8.000,00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=HYPERLINK("https://leilaoonline.com.br/lote/detalhe/1853", "4476")</f>
      </c>
      <c r="B66" s="4" t="s">
        <f>=HYPERLINK("https://leilaoonline.com.br/lote/detalhe/1853", " HIDROROL METALMAG (ROLÃO), FR57203 UNID COPI")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=HYPERLINK("https://leilaoonline.com.br/lote/detalhe/1847", "4477")</f>
      </c>
      <c r="B67" s="4" t="s">
        <f>=HYPERLINK("https://leilaoonline.com.br/lote/detalhe/1847", " CONCHA DIANTEIRA RETRO CAT 416D UNID COPI")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=HYPERLINK("https://leilaoonline.com.br/lote/detalhe/1737", "5355")</f>
      </c>
      <c r="B68" s="4" t="s">
        <f>=HYPERLINK("https://leilaoonline.com.br/lote/detalhe/1737", " 7 CAMAS, 7 COLCHÕES, 1 CRIADO E 1 MAQUINA DE ESCREVER ELÉTRICA")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=HYPERLINK("https://leilaoonline.com.br/lote/detalhe/1749", "5375")</f>
      </c>
      <c r="B69" s="4" t="s">
        <f>=HYPERLINK("https://leilaoonline.com.br/lote/detalhe/1749", " 7 RASTELOS COR VERDE")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=HYPERLINK("https://leilaoonline.com.br/lote/detalhe/1750", "5395")</f>
      </c>
      <c r="B70" s="4" t="s">
        <f>=HYPERLINK("https://leilaoonline.com.br/lote/detalhe/1750", " REB. RODOVIARIA 7,60M CANA INT; ANO 1988 FR121043")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=HYPERLINK("https://leilaoonline.com.br/lote/detalhe/1735", "5411")</f>
      </c>
      <c r="B71" s="4" t="s">
        <f>=HYPERLINK("https://leilaoonline.com.br/lote/detalhe/1735", " 4  SUCATA CARROCERIA DE CANA PICADA E INTEIRA, IMOB 052316")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=HYPERLINK("https://leilaoonline.com.br/lote/detalhe/1751", "5422")</f>
      </c>
      <c r="B72" s="4" t="s">
        <f>=HYPERLINK("https://leilaoonline.com.br/lote/detalhe/1751", " 1 REDUTOR MAUSA BRANCO")</f>
      </c>
      <c r="C72" s="4" t="inlineStr">
        <is>
          <t>Vendido</t>
        </is>
      </c>
      <c r="D72" s="4" t="inlineStr">
        <is>
          <t>9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=HYPERLINK("https://leilaoonline.com.br/lote/detalhe/1752", "5423")</f>
      </c>
      <c r="B73" s="4" t="s">
        <f>=HYPERLINK("https://leilaoonline.com.br/lote/detalhe/1752", " 1 REDUTOR MAUSA RELAÇÃO 1X71 AMARELO")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=HYPERLINK("https://leilaoonline.com.br/lote/detalhe/1753", "5430")</f>
      </c>
      <c r="B74" s="4" t="s">
        <f>=HYPERLINK("https://leilaoonline.com.br/lote/detalhe/1753", " 2 PENEIRAS MOLECULARES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=HYPERLINK("https://leilaoonline.com.br/lote/detalhe/1754", "5431")</f>
      </c>
      <c r="B75" s="4" t="s">
        <f>=HYPERLINK("https://leilaoonline.com.br/lote/detalhe/1754", " 11 RODETES E OUTROS, S/FR UND BONFIM")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=HYPERLINK("https://leilaoonline.com.br/lote/detalhe/1755", "5437")</f>
      </c>
      <c r="B76" s="4" t="s">
        <f>=HYPERLINK("https://leilaoonline.com.br/lote/detalhe/1755", " SECADOR DE AÇÚCAR, S/FR - ")</f>
      </c>
      <c r="C76" s="4" t="inlineStr">
        <is>
          <t>Vendido</t>
        </is>
      </c>
      <c r="D76" s="4" t="inlineStr">
        <is>
          <t>72</t>
        </is>
      </c>
      <c r="E76" s="5" t="inlineStr">
        <is>
          <t>8.500,00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=HYPERLINK("https://leilaoonline.com.br/lote/detalhe/1826", "5450")</f>
      </c>
      <c r="B77" s="4" t="s">
        <f>=HYPERLINK("https://leilaoonline.com.br/lote/detalhe/1826", " REBOQUE FACCHINI 7,50 M, ANO 1995, FR121253, UNID. BONFIM")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=HYPERLINK("https://leilaoonline.com.br/lote/detalhe/1843", "5451")</f>
      </c>
      <c r="B78" s="4" t="s">
        <f>=HYPERLINK("https://leilaoonline.com.br/lote/detalhe/1843", "REBOQUE CAMAQ 7,50 M,ANO 1994, FR121214,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=HYPERLINK("https://leilaoonline.com.br/lote/detalhe/1825", "5452")</f>
      </c>
      <c r="B79" s="4" t="s">
        <f>=HYPERLINK("https://leilaoonline.com.br/lote/detalhe/1825", " REBOQUE CAMAQ 7,50 M,ANO 1990, FR121084, UNID. BONFIM")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=HYPERLINK("https://leilaoonline.com.br/lote/detalhe/1827", "5453")</f>
      </c>
      <c r="B80" s="4" t="s">
        <f>=HYPERLINK("https://leilaoonline.com.br/lote/detalhe/1827", " REBOQUE FACCHINI 7,50 M, ANO 1995,FR121237, UNID. BONFIM")</f>
      </c>
      <c r="C80" s="4" t="inlineStr">
        <is>
          <t>Vendido</t>
        </is>
      </c>
      <c r="D80" s="4" t="inlineStr">
        <is>
          <t>3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=HYPERLINK("https://leilaoonline.com.br/lote/detalhe/1828", "5454")</f>
      </c>
      <c r="B81" s="4" t="s">
        <f>=HYPERLINK("https://leilaoonline.com.br/lote/detalhe/1828", " REBOQUE FACCHINI 7,50 M, ANO 1995, FR121250,  UNID. BONFIM")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=HYPERLINK("https://leilaoonline.com.br/lote/detalhe/1831", "5455")</f>
      </c>
      <c r="B82" s="4" t="s">
        <f>=HYPERLINK("https://leilaoonline.com.br/lote/detalhe/1831", " REBOQUE FACCHINI 7,50 M, ANO 1995, FR121243,  UNID. BONFIM")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=HYPERLINK("https://leilaoonline.com.br/lote/detalhe/1830", "5456")</f>
      </c>
      <c r="B83" s="4" t="s">
        <f>=HYPERLINK("https://leilaoonline.com.br/lote/detalhe/1830", " REBOQUE CAMAQ 7,50 M, ANO 1989, FR121051, UNID. BONFIM")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=HYPERLINK("https://leilaoonline.com.br/lote/detalhe/1832", "5457")</f>
      </c>
      <c r="B84" s="4" t="s">
        <f>=HYPERLINK("https://leilaoonline.com.br/lote/detalhe/1832", " REBOQUE FACCHINI 7,50 M, ANO 1995, FR121246, UNID. BONFIM")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=HYPERLINK("https://leilaoonline.com.br/lote/detalhe/1829", "5458")</f>
      </c>
      <c r="B85" s="4" t="s">
        <f>=HYPERLINK("https://leilaoonline.com.br/lote/detalhe/1829", " REBOQUE FACCHINI 7,50 M, ANO 1994, FR121144, UNID. BONFIM")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=HYPERLINK("https://leilaoonline.com.br/lote/detalhe/1834", "5459")</f>
      </c>
      <c r="B86" s="4" t="s">
        <f>=HYPERLINK("https://leilaoonline.com.br/lote/detalhe/1834", " REBOQUE FACCHINI 7,50 M, ANO 1995, FR121239, UNID. BONFIM")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=HYPERLINK("https://leilaoonline.com.br/lote/detalhe/1833", "5460")</f>
      </c>
      <c r="B87" s="4" t="s">
        <f>=HYPERLINK("https://leilaoonline.com.br/lote/detalhe/1833", " REBOQUE FACCHINI 7,50 M, ANO 1994, FR121173, UNID. BONFIM")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=HYPERLINK("https://leilaoonline.com.br/lote/detalhe/1835", "5461")</f>
      </c>
      <c r="B88" s="4" t="s">
        <f>=HYPERLINK("https://leilaoonline.com.br/lote/detalhe/1835", " REBOQUE SERMANTEC 7,50 M, ANO 1993, FR121133, UNID. BONFIM")</f>
      </c>
      <c r="C88" s="4" t="inlineStr">
        <is>
          <t>Vendido</t>
        </is>
      </c>
      <c r="D88" s="4" t="inlineStr">
        <is>
          <t>2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=HYPERLINK("https://leilaoonline.com.br/lote/detalhe/1840", "5462")</f>
      </c>
      <c r="B89" s="4" t="s">
        <f>=HYPERLINK("https://leilaoonline.com.br/lote/detalhe/1840", " REBOQUE FACCHINI 7,50 M, ANO 1994, FR121143, UNID. BONFIM")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=HYPERLINK("https://leilaoonline.com.br/lote/detalhe/1836", "5463")</f>
      </c>
      <c r="B90" s="4" t="s">
        <f>=HYPERLINK("https://leilaoonline.com.br/lote/detalhe/1836", "SR/RANDON, ANO 1979, PLACA BKE6442, FR121227, UNID. BONFIM")</f>
      </c>
      <c r="C90" s="4" t="inlineStr">
        <is>
          <t>Vendido</t>
        </is>
      </c>
      <c r="D90" s="4" t="inlineStr">
        <is>
          <t>39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=HYPERLINK("https://leilaoonline.com.br/lote/detalhe/1838", "5464")</f>
      </c>
      <c r="B91" s="4" t="s">
        <f>=HYPERLINK("https://leilaoonline.com.br/lote/detalhe/1838", " CAT 966 PÁ CARREGADORA ( PAROU FUNCIONANDO), ANO 1980, FR116267, UNID. BONFIM  ")</f>
      </c>
      <c r="C91" s="4" t="inlineStr">
        <is>
          <t>Vendido</t>
        </is>
      </c>
      <c r="D91" s="4" t="inlineStr">
        <is>
          <t>55</t>
        </is>
      </c>
      <c r="E91" s="5" t="inlineStr">
        <is>
          <t>53.500,00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=HYPERLINK("https://leilaoonline.com.br/lote/detalhe/1839", "5465")</f>
      </c>
      <c r="B92" s="4" t="s">
        <f>=HYPERLINK("https://leilaoonline.com.br/lote/detalhe/1839", " MF 86S RETRO ESCAVADORA, ANO 1993, FR115436, UNID. BONFIM")</f>
      </c>
      <c r="C92" s="4" t="inlineStr">
        <is>
          <t>Vendido</t>
        </is>
      </c>
      <c r="D92" s="4" t="inlineStr">
        <is>
          <t>27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=HYPERLINK("https://leilaoonline.com.br/lote/detalhe/1781", "8256")</f>
      </c>
      <c r="B93" s="4" t="s">
        <f>=HYPERLINK("https://leilaoonline.com.br/lote/detalhe/1781", " QUEBRA LOMBO SERMAG")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=HYPERLINK("https://leilaoonline.com.br/lote/detalhe/1780", "8257")</f>
      </c>
      <c r="B94" s="4" t="s">
        <f>=HYPERLINK("https://leilaoonline.com.br/lote/detalhe/1780", " CULTIVADOR FR37955")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=HYPERLINK("https://leilaoonline.com.br/lote/detalhe/1783", "8262")</f>
      </c>
      <c r="B95" s="4" t="s">
        <f>=HYPERLINK("https://leilaoonline.com.br/lote/detalhe/1783", " CARRETA TORTA DE FILTRO FR139791/ 228065/ 67036")</f>
      </c>
      <c r="C95" s="4" t="inlineStr">
        <is>
          <t>Vendido</t>
        </is>
      </c>
      <c r="D95" s="4" t="inlineStr">
        <is>
          <t>5</t>
        </is>
      </c>
      <c r="E95" s="5" t="inlineStr">
        <is>
          <t>1.650,00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=HYPERLINK("https://leilaoonline.com.br/lote/detalhe/1784", "8266")</f>
      </c>
      <c r="B96" s="4" t="s">
        <f>=HYPERLINK("https://leilaoonline.com.br/lote/detalhe/1784", " 4 TANQUES DE AÇO NO ESTADO  LOCAL RAFARD/SP")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=HYPERLINK("https://leilaoonline.com.br/lote/detalhe/1782", "8267")</f>
      </c>
      <c r="B97" s="4" t="s">
        <f>=HYPERLINK("https://leilaoonline.com.br/lote/detalhe/1782", " JET AÇUCAR,S/FR")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=HYPERLINK("https://leilaoonline.com.br/lote/detalhe/1788", "8271")</f>
      </c>
      <c r="B98" s="4" t="s">
        <f>=HYPERLINK("https://leilaoonline.com.br/lote/detalhe/1788", "FREEZER, BANHO MARIA E OUTROS S/FR")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=HYPERLINK("https://leilaoonline.com.br/lote/detalhe/1844", "8272")</f>
      </c>
      <c r="B99" s="4" t="s">
        <f>=HYPERLINK("https://leilaoonline.com.br/lote/detalhe/1844", "GERADOR BBC 500 CV. PATRIMÔNIO 009051 – 3822,")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=HYPERLINK("https://leilaoonline.com.br/lote/detalhe/1918", "8274")</f>
      </c>
      <c r="B100" s="4" t="s">
        <f>=HYPERLINK("https://leilaoonline.com.br/lote/detalhe/1918", " ESTRUTURA LEVANTE DIANT. TRATOR COMPOSTADOR, FR30040 UND. RAFARD FAZ. COPOAVA ")</f>
      </c>
      <c r="C100" s="4" t="inlineStr">
        <is>
          <t>Vendido</t>
        </is>
      </c>
      <c r="D100" s="4" t="inlineStr">
        <is>
          <t>98</t>
        </is>
      </c>
      <c r="E100" s="5" t="inlineStr">
        <is>
          <t>5.350,00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=HYPERLINK("https://leilaoonline.com.br/lote/detalhe/1922", "8276")</f>
      </c>
      <c r="B101" s="4" t="s">
        <f>=HYPERLINK("https://leilaoonline.com.br/lote/detalhe/1922", " IMPLEMENTO ARADO, SUCATEADO S/FR, UND. RAFARD FAZ. COPOAVA 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=HYPERLINK("https://leilaoonline.com.br/lote/detalhe/1941", "8277")</f>
      </c>
      <c r="B102" s="4" t="s">
        <f>=HYPERLINK("https://leilaoonline.com.br/lote/detalhe/1941", "EQUIPAMENTOS DE COZINHA INDUSTRIAL E OUTROS S/FR, UND RAFARD")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1.600,00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=HYPERLINK("https://leilaoonline.com.br/lote/detalhe/1942", "8278")</f>
      </c>
      <c r="B103" s="4" t="s">
        <f>=HYPERLINK("https://leilaoonline.com.br/lote/detalhe/1942", "EQUIPAMENTOS DE GINASTICA E OUTROS, S/FR, UND RAFARD")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=HYPERLINK("https://leilaoonline.com.br/lote/detalhe/1943", "8279")</f>
      </c>
      <c r="B104" s="4" t="s">
        <f>=HYPERLINK("https://leilaoonline.com.br/lote/detalhe/1943", "ROÇADEIRA E MOTO SERRA, S/FR UND RAFARD")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=HYPERLINK("https://leilaoonline.com.br/lote/detalhe/1733", "9136")</f>
      </c>
      <c r="B105" s="4" t="s">
        <f>=HYPERLINK("https://leilaoonline.com.br/lote/detalhe/1733", " 1 COFRE C/ 2 PORTAS, ATIVO36836, S/FR UND S.FRANCISCO")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=HYPERLINK("https://leilaoonline.com.br/lote/detalhe/1787", "9141")</f>
      </c>
      <c r="B106" s="4" t="s">
        <f>=HYPERLINK("https://leilaoonline.com.br/lote/detalhe/1787", " CAT 416D RETRO ESCAVADEIRA, ANO  2003,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48.000,00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=HYPERLINK("https://leilaoonline.com.br/lote/detalhe/1785", "9143")</f>
      </c>
      <c r="B107" s="4" t="s">
        <f>=HYPERLINK("https://leilaoonline.com.br/lote/detalhe/1785", " TANQUE INDUSTRIAL, S/FR")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=HYPERLINK("https://leilaoonline.com.br/lote/detalhe/1923", "9144")</f>
      </c>
      <c r="B108" s="4" t="s">
        <f>=HYPERLINK("https://leilaoonline.com.br/lote/detalhe/1923", " CARRETA DE PLANTIO, FR139787, UNID SÃO FRANCISCO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=HYPERLINK("https://leilaoonline.com.br/lote/detalhe/1734", "11401")</f>
      </c>
      <c r="B109" s="4" t="s">
        <f>=HYPERLINK("https://leilaoonline.com.br/lote/detalhe/1734", " 1 MEDIDOR DE COMBUSTÍVEL, PAT.170926, 01 RADIO AMADOR MOTOROLA, S/FR UND SERRA")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=HYPERLINK("https://leilaoonline.com.br/lote/detalhe/1756", "11406")</f>
      </c>
      <c r="B110" s="4" t="s">
        <f>=HYPERLINK("https://leilaoonline.com.br/lote/detalhe/1756", " CAMINHÃO GM D12000  FR360368, ")</f>
      </c>
      <c r="C110" s="4" t="inlineStr">
        <is>
          <t>Vendido</t>
        </is>
      </c>
      <c r="D110" s="4" t="inlineStr">
        <is>
          <t>31</t>
        </is>
      </c>
      <c r="E110" s="5" t="inlineStr">
        <is>
          <t>15.800,00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=HYPERLINK("https://leilaoonline.com.br/lote/detalhe/1757", "11407")</f>
      </c>
      <c r="B111" s="4" t="s">
        <f>=HYPERLINK("https://leilaoonline.com.br/lote/detalhe/1757", " GERADOR COM TURBINA E REDUTOR MONTADO (REVISADO POUCO USO)")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80.000,00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=HYPERLINK("https://leilaoonline.com.br/lote/detalhe/1758", "11412")</f>
      </c>
      <c r="B112" s="4" t="s">
        <f>=HYPERLINK("https://leilaoonline.com.br/lote/detalhe/1758", "CAMINHAO VOLVO MOD.  NL12 6x4, ANO 1993, FR34084, UND SERRA")</f>
      </c>
      <c r="C112" s="4" t="inlineStr">
        <is>
          <t>Vendido</t>
        </is>
      </c>
      <c r="D112" s="4" t="inlineStr">
        <is>
          <t>32</t>
        </is>
      </c>
      <c r="E112" s="5" t="inlineStr">
        <is>
          <t>23.200,00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=HYPERLINK("https://leilaoonline.com.br/lote/detalhe/1841", "11413")</f>
      </c>
      <c r="B113" s="4" t="s">
        <f>=HYPERLINK("https://leilaoonline.com.br/lote/detalhe/1841", " CAT 12H MOTONIVELADORA, ANO 2007, FR360608, UNID. SERRA")</f>
      </c>
      <c r="C113" s="4" t="inlineStr">
        <is>
          <t>Vendido</t>
        </is>
      </c>
      <c r="D113" s="4" t="inlineStr">
        <is>
          <t>64</t>
        </is>
      </c>
      <c r="E113" s="5" t="inlineStr">
        <is>
          <t>132.000,00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=HYPERLINK("https://leilaoonline.com.br/lote/detalhe/1842", "11414")</f>
      </c>
      <c r="B114" s="4" t="s">
        <f>=HYPERLINK("https://leilaoonline.com.br/lote/detalhe/1842", " CAT 966 PÁ CARREGADORA, ANO 1984, FR127282, UNID. SERRA")</f>
      </c>
      <c r="C114" s="4" t="inlineStr">
        <is>
          <t>Vendido</t>
        </is>
      </c>
      <c r="D114" s="4" t="inlineStr">
        <is>
          <t>65</t>
        </is>
      </c>
      <c r="E114" s="5" t="inlineStr">
        <is>
          <t>51.500,00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=HYPERLINK("https://leilaoonline.com.br/lote/detalhe/1759", "12111")</f>
      </c>
      <c r="B115" s="4" t="s">
        <f>=HYPERLINK("https://leilaoonline.com.br/lote/detalhe/1759", " ENLEIRADEIRA, ANO 2009, FR134025")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=HYPERLINK("https://leilaoonline.com.br/lote/detalhe/1760", "12121")</f>
      </c>
      <c r="B116" s="4" t="s">
        <f>=HYPERLINK("https://leilaoonline.com.br/lote/detalhe/1760", " CARROCERIA COMBOIO, ANO 2010, FR92092")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=HYPERLINK("https://leilaoonline.com.br/lote/detalhe/1761", "12123")</f>
      </c>
      <c r="B117" s="4" t="s">
        <f>=HYPERLINK("https://leilaoonline.com.br/lote/detalhe/1761", " TRANSBORDO SANTAL 8 T, ANO 1998 FR91323")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=HYPERLINK("https://leilaoonline.com.br/lote/detalhe/1762", "12124")</f>
      </c>
      <c r="B118" s="4" t="s">
        <f>=HYPERLINK("https://leilaoonline.com.br/lote/detalhe/1762", " TRANSBORDO SANTAL 8 T, ANO 1998 FR91329")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=HYPERLINK("https://leilaoonline.com.br/lote/detalhe/1763", "12132")</f>
      </c>
      <c r="B119" s="4" t="s">
        <f>=HYPERLINK("https://leilaoonline.com.br/lote/detalhe/1763", " CARRETA SERV. DIVERSOS, ANO 2006 FR 92702")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=HYPERLINK("https://leilaoonline.com.br/lote/detalhe/1764", "12135")</f>
      </c>
      <c r="B120" s="4" t="s">
        <f>=HYPERLINK("https://leilaoonline.com.br/lote/detalhe/1764", " CALDEIRA DE INOX")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=HYPERLINK("https://leilaoonline.com.br/lote/detalhe/1765", "12136")</f>
      </c>
      <c r="B121" s="4" t="s">
        <f>=HYPERLINK("https://leilaoonline.com.br/lote/detalhe/1765", " MAQUINA SOPRADORA DE FILTRO DE AR")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=HYPERLINK("https://leilaoonline.com.br/lote/detalhe/1766", "12152")</f>
      </c>
      <c r="B122" s="4" t="s">
        <f>=HYPERLINK("https://leilaoonline.com.br/lote/detalhe/1766", " MÓVEIS, UTENSÍLIOS E DIVERSOS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=HYPERLINK("https://leilaoonline.com.br/lote/detalhe/1767", "12160")</f>
      </c>
      <c r="B123" s="4" t="s">
        <f>=HYPERLINK("https://leilaoonline.com.br/lote/detalhe/1767", " PEÇAS PARA TRANSBORDO E  IMPLEMENTOS DIVERSAS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=HYPERLINK("https://leilaoonline.com.br/lote/detalhe/1768", "12161")</f>
      </c>
      <c r="B124" s="4" t="s">
        <f>=HYPERLINK("https://leilaoonline.com.br/lote/detalhe/1768", " PEÇAS PARA CAMINHÃO VW-26.220 - VW-15.180, PEÇAS MB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=HYPERLINK("https://leilaoonline.com.br/lote/detalhe/1769", "12162")</f>
      </c>
      <c r="B125" s="4" t="s">
        <f>=HYPERLINK("https://leilaoonline.com.br/lote/detalhe/1769", " PEÇAS VALTRA, PEÇAS JD, PEÇAS MF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=HYPERLINK("https://leilaoonline.com.br/lote/detalhe/1770", "12163")</f>
      </c>
      <c r="B126" s="4" t="s">
        <f>=HYPERLINK("https://leilaoonline.com.br/lote/detalhe/1770", " PEÇAS CASE, PEÇAS CAT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=HYPERLINK("https://leilaoonline.com.br/lote/detalhe/1771", "12166")</f>
      </c>
      <c r="B127" s="4" t="s">
        <f>=HYPERLINK("https://leilaoonline.com.br/lote/detalhe/1771", " COBRIDOR, ANO 2008 FR92728")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=HYPERLINK("https://leilaoonline.com.br/lote/detalhe/1732", "12168")</f>
      </c>
      <c r="B128" s="4" t="s">
        <f>=HYPERLINK("https://leilaoonline.com.br/lote/detalhe/1732", " GERADOR PORTATIL CA, ANO 2012 FR92805")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=HYPERLINK("https://leilaoonline.com.br/lote/detalhe/1731", "12169")</f>
      </c>
      <c r="B129" s="4" t="s">
        <f>=HYPERLINK("https://leilaoonline.com.br/lote/detalhe/1731", " GERADOR PORTATIL CA, ANO 2012 FR92809")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=HYPERLINK("https://leilaoonline.com.br/lote/detalhe/1924", "15217")</f>
      </c>
      <c r="B130" s="4" t="s">
        <f>=HYPERLINK("https://leilaoonline.com.br/lote/detalhe/1924", " CHARRETE TRAÇÃO ANIMAL, S/FR, UND. BOM RETIRO 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=HYPERLINK("https://leilaoonline.com.br/lote/detalhe/1925", "15218")</f>
      </c>
      <c r="B131" s="4" t="s">
        <f>=HYPERLINK("https://leilaoonline.com.br/lote/detalhe/1925", " TANQUE FIBRA P/ REBOQUE CAPAC. APROX. 15.000l, S/FR(39255), UND. BOM RETIRO 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4.000,00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=HYPERLINK("https://leilaoonline.com.br/lote/detalhe/1856", "16164")</f>
      </c>
      <c r="B132" s="4" t="s">
        <f>=HYPERLINK("https://leilaoonline.com.br/lote/detalhe/1856", " CARRETA DE PLANTIO, FR25411, UND STª HELENA")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=HYPERLINK("https://leilaoonline.com.br/lote/detalhe/1854", "16165")</f>
      </c>
      <c r="B133" s="4" t="s">
        <f>=HYPERLINK("https://leilaoonline.com.br/lote/detalhe/1854", " 2 DOLLY ANTONINI, FR56962 E 56937  UND STª HELENA")</f>
      </c>
      <c r="C133" s="4" t="inlineStr">
        <is>
          <t>Vendido</t>
        </is>
      </c>
      <c r="D133" s="4" t="inlineStr">
        <is>
          <t>38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=HYPERLINK("https://leilaoonline.com.br/lote/detalhe/1855", "16166")</f>
      </c>
      <c r="B134" s="4" t="s">
        <f>=HYPERLINK("https://leilaoonline.com.br/lote/detalhe/1855", " CARRETA DE PLANTIO, FR25423  UND STª HELENA")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=HYPERLINK("https://leilaoonline.com.br/lote/detalhe/1740", "16167")</f>
      </c>
      <c r="B135" s="4" t="s">
        <f>=HYPERLINK("https://leilaoonline.com.br/lote/detalhe/1740", " TANQUE ETANOL, S/FR,  UND STª HELENA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2026-04-19T18:13:27.00Z</dcterms:created>
  <dc:creator>Tellks Tecnologia</dc:creator>
  <cp:revision>0</cp:revision>
</cp:coreProperties>
</file>