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Santana 06 • CR-V EXL • Kicks 18 • Toro 20 • Tracker 24 • Gol 10 • Ford Ka • Citycom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=HYPERLINK("https://leilaoonline.com.br/lote/detalhe/288634", "003")</f>
      </c>
      <c r="B11" s="4" t="s">
        <f>=HYPERLINK("https://leilaoonline.com.br/lote/detalhe/288634", "veja o vídeo!! I/FORD RANGER XLSCD4A22C; 2023/2023; BRANCA; DIESEL - FUNCIONANDO - IPVA 2025 OK")</f>
      </c>
      <c r="C11" s="4" t="inlineStr">
        <is>
          <t>Não vendido</t>
        </is>
      </c>
      <c r="D11" s="4" t="inlineStr">
        <is>
          <t>43</t>
        </is>
      </c>
      <c r="E11" s="5" t="inlineStr">
        <is>
          <t>122.500,00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=HYPERLINK("https://leilaoonline.com.br/lote/detalhe/288805", "004")</f>
      </c>
      <c r="B12" s="4" t="s">
        <f>=HYPERLINK("https://leilaoonline.com.br/lote/detalhe/288805", "veja o vídeo!! GM/CORSA ST; 2000/2001; VERMELHA; GASOLINA - FUNCIONANDO 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=HYPERLINK("https://leilaoonline.com.br/lote/detalhe/288045", "005")</f>
      </c>
      <c r="B13" s="4" t="s">
        <f>=HYPERLINK("https://leilaoonline.com.br/lote/detalhe/288045", "veja o vídeo!! I/HONDA CR-V EXL; 2008/2008; PRATA; GASOLINA - FUNCIONANDO - IPVA 2025 OK")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=HYPERLINK("https://leilaoonline.com.br/lote/detalhe/288802", "007")</f>
      </c>
      <c r="B14" s="4" t="s">
        <f>=HYPERLINK("https://leilaoonline.com.br/lote/detalhe/288802", "veja o vídeo!! I/BMW 320I; 2019/2020; PRETA; GASOLINA - FUNC. - FIPE APROX.: R$ 202.820,00")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80.000,00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=HYPERLINK("https://leilaoonline.com.br/lote/detalhe/288040", "010")</f>
      </c>
      <c r="B15" s="4" t="s">
        <f>=HYPERLINK("https://leilaoonline.com.br/lote/detalhe/288040", "veja o vídeo!! VW/SANTANA PATRULHEIRO; 2006/2006; VERMELHA; GASOLINA - FUNCIONANDO - LEGALIZADO")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=HYPERLINK("https://leilaoonline.com.br/lote/detalhe/288041", "013")</f>
      </c>
      <c r="B16" s="4" t="s">
        <f>=HYPERLINK("https://leilaoonline.com.br/lote/detalhe/288041", "NISSAN/KICKS SL CVT; 2018/2018; PRETA; ALCO./GASOL. - FUNCIONANDO - IPVA 2025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=HYPERLINK("https://leilaoonline.com.br/lote/detalhe/288048", "015")</f>
      </c>
      <c r="B17" s="4" t="s">
        <f>=HYPERLINK("https://leilaoonline.com.br/lote/detalhe/288048", "veja o vídeo!! FIAT/TORO FREEDOM AT6; 2019/2020; BRANCA; ALCO./GASOL. - FUNC. - FIPE APROX.: R$ 91.242,00")</f>
      </c>
      <c r="C17" s="4" t="inlineStr">
        <is>
          <t>Não vendido</t>
        </is>
      </c>
      <c r="D17" s="4" t="inlineStr">
        <is>
          <t>53</t>
        </is>
      </c>
      <c r="E17" s="5" t="inlineStr">
        <is>
          <t>51.000,00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=HYPERLINK("https://leilaoonline.com.br/lote/detalhe/288803", "017")</f>
      </c>
      <c r="B18" s="4" t="s">
        <f>=HYPERLINK("https://leilaoonline.com.br/lote/detalhe/288803", "RENAULT/LOGAN EXP 1016V; 2012/2012; PRATA; ALCO./GASOL. - FUNCIONANDO")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=HYPERLINK("https://leilaoonline.com.br/lote/detalhe/288060", "020")</f>
      </c>
      <c r="B19" s="4" t="s">
        <f>=HYPERLINK("https://leilaoonline.com.br/lote/detalhe/288060", "veja o vídeo!! I/AUDI RS4 AVANT 4.2FSI; 2014/2015; VERMELHA; GASOLINA - FUNC. - IPVA 2025 OK - FIPE APROX.: R$ 362.069,00")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92.500,00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=HYPERLINK("https://leilaoonline.com.br/lote/detalhe/288051", "025")</f>
      </c>
      <c r="B20" s="4" t="s">
        <f>=HYPERLINK("https://leilaoonline.com.br/lote/detalhe/288051", "veja o vídeo!! I/TOYOTA RAV4 25L 4X4; 2013/2013; PRATA; GASOLINA - FUNCIONANDO - IPVA 2025 OK")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51.250,00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=HYPERLINK("https://leilaoonline.com.br/lote/detalhe/288057", "030")</f>
      </c>
      <c r="B21" s="4" t="s">
        <f>=HYPERLINK("https://leilaoonline.com.br/lote/detalhe/288057", "RENAULT DUSTER EXP 1.6 SCE; ANO 2018/2019; ALCO./GASOL.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=HYPERLINK("https://leilaoonline.com.br/lote/detalhe/288049", "035")</f>
      </c>
      <c r="B22" s="4" t="s">
        <f>=HYPERLINK("https://leilaoonline.com.br/lote/detalhe/288049", "veja o vídeo!! HONDA/CITY EX CVT; 2019/2019; BRANCA; GASOL./ALCO./GNV - FUNCIONANDO - IPVA 2025 OK")</f>
      </c>
      <c r="C22" s="4" t="inlineStr">
        <is>
          <t>Vendido</t>
        </is>
      </c>
      <c r="D22" s="4" t="inlineStr">
        <is>
          <t>22</t>
        </is>
      </c>
      <c r="E22" s="5" t="inlineStr">
        <is>
          <t>52.500,00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=HYPERLINK("https://leilaoonline.com.br/lote/detalhe/288058", "040")</f>
      </c>
      <c r="B23" s="4" t="s">
        <f>=HYPERLINK("https://leilaoonline.com.br/lote/detalhe/288058", "VW/POLO 1.6; 2008/2009; PRETA; ALCO./GASOL./GNV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=HYPERLINK("https://leilaoonline.com.br/lote/detalhe/288047", "045")</f>
      </c>
      <c r="B24" s="4" t="s">
        <f>=HYPERLINK("https://leilaoonline.com.br/lote/detalhe/288047", "veja o vídeo!! CHEV/ONIX PLUS 10TAT PR2; 2022/2023; BRANCA; ALCO./GASOL. - IPVA 2025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=HYPERLINK("https://leilaoonline.com.br/lote/detalhe/288028", "050")</f>
      </c>
      <c r="B25" s="4" t="s">
        <f>=HYPERLINK("https://leilaoonline.com.br/lote/detalhe/288028", "veja o vídeo!! I/MMC PAJERO SPORT HPE; 2019/2020; PRATA; DIESEL - FUNC. - IPVA 2025 OK - FIPE APROX.: R$ 219.086,00")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51.250,00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=HYPERLINK("https://leilaoonline.com.br/lote/detalhe/288054", "055")</f>
      </c>
      <c r="B26" s="4" t="s">
        <f>=HYPERLINK("https://leilaoonline.com.br/lote/detalhe/288054", "VW/GOL 1.6; 2009/2010; BRANCA; ALCO./GASOL. - FUNCIONANDO - IPVA 2025 OK")</f>
      </c>
      <c r="C26" s="4" t="inlineStr">
        <is>
          <t>Vendido</t>
        </is>
      </c>
      <c r="D26" s="4" t="inlineStr">
        <is>
          <t>24</t>
        </is>
      </c>
      <c r="E26" s="5" t="inlineStr">
        <is>
          <t>18.000,00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=HYPERLINK("https://leilaoonline.com.br/lote/detalhe/288056", "060")</f>
      </c>
      <c r="B27" s="4" t="s">
        <f>=HYPERLINK("https://leilaoonline.com.br/lote/detalhe/288056", "FORD/KA FLEX; 2010/2011; VERMELHA; ALCO./GASOL. - FUNCIONANDO")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14.000,00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=HYPERLINK("https://leilaoonline.com.br/lote/detalhe/288037", "065")</f>
      </c>
      <c r="B28" s="4" t="s">
        <f>=HYPERLINK("https://leilaoonline.com.br/lote/detalhe/288037", "veja o vídeo!! TOYOTA/HILUX CD4X4 SRV; 2009/2010; PRETA; DIESEL - FUNCIONANDO")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41.250,00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=HYPERLINK("https://leilaoonline.com.br/lote/detalhe/288042", "070")</f>
      </c>
      <c r="B29" s="4" t="s">
        <f>=HYPERLINK("https://leilaoonline.com.br/lote/detalhe/288042", "CHEVROLET/S10 LS DS4; 2014/2015; PRATA; DIESEL - NÃO FUNCIONA - FIPE APROX.: R$ 102.456,00")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=HYPERLINK("https://leilaoonline.com.br/lote/detalhe/288018", "075")</f>
      </c>
      <c r="B30" s="4" t="s">
        <f>=HYPERLINK("https://leilaoonline.com.br/lote/detalhe/288018", "veja o vídeo!! DAFRA/CITYCOM 300I; 2014/2015; PRETA; GASOLINA - FUNCIONANDO - IPVA 2025 OK")</f>
      </c>
      <c r="C30" s="4" t="inlineStr">
        <is>
          <t>Vendido</t>
        </is>
      </c>
      <c r="D30" s="4" t="inlineStr">
        <is>
          <t>22</t>
        </is>
      </c>
      <c r="E30" s="5" t="inlineStr">
        <is>
          <t>10.000,00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=HYPERLINK("https://leilaoonline.com.br/lote/detalhe/287998", "080")</f>
      </c>
      <c r="B31" s="4" t="s">
        <f>=HYPERLINK("https://leilaoonline.com.br/lote/detalhe/287998", "veja o vídeo!! TOYOTA/YARIS SA XL15LIVE; 2020/2021; BRANCA; ALCO./GASOL. - FUNCIONANDO - IPVA 2025 OK")</f>
      </c>
      <c r="C31" s="4" t="inlineStr">
        <is>
          <t>Não vendido</t>
        </is>
      </c>
      <c r="D31" s="4" t="inlineStr">
        <is>
          <t>51</t>
        </is>
      </c>
      <c r="E31" s="5" t="inlineStr">
        <is>
          <t>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=HYPERLINK("https://leilaoonline.com.br/lote/detalhe/288052", "085")</f>
      </c>
      <c r="B32" s="4" t="s">
        <f>=HYPERLINK("https://leilaoonline.com.br/lote/detalhe/288052", "veja o vídeo!! CHEV/SPIN 1.8L MT LS E; 2021/2021; PRATA; ALCO./GASOL. - FUNCIONANDO - IPVA 2025 OK")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=HYPERLINK("https://leilaoonline.com.br/lote/detalhe/287996", "090")</f>
      </c>
      <c r="B33" s="4" t="s">
        <f>=HYPERLINK("https://leilaoonline.com.br/lote/detalhe/287996", "veja o vídeo!! JEEP/COMPASS LIMITED F H; 2019/2020; BRANCA; ALCO./GASOL.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=HYPERLINK("https://leilaoonline.com.br/lote/detalhe/287997", "095")</f>
      </c>
      <c r="B34" s="4" t="s">
        <f>=HYPERLINK("https://leilaoonline.com.br/lote/detalhe/287997", "veja o vídeo!! CHEV/PRISMA 1.4MT LT; 2014/2015; PRATA; ALCO./GASOL. - FUNCIONANDO")</f>
      </c>
      <c r="C34" s="4" t="inlineStr">
        <is>
          <t>Não vendido</t>
        </is>
      </c>
      <c r="D34" s="4" t="inlineStr">
        <is>
          <t>29</t>
        </is>
      </c>
      <c r="E34" s="5" t="inlineStr">
        <is>
          <t>24.000,00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=HYPERLINK("https://leilaoonline.com.br/lote/detalhe/287985", "100")</f>
      </c>
      <c r="B35" s="4" t="s">
        <f>=HYPERLINK("https://leilaoonline.com.br/lote/detalhe/287985", "veja o vídeo!! CHEV/TRACKER T A LT; 2023/2024; PRATA; ALCO./GASOL. - FUNCIONANDO - IPVA 2025 OK")</f>
      </c>
      <c r="C35" s="4" t="inlineStr">
        <is>
          <t>Não vendido</t>
        </is>
      </c>
      <c r="D35" s="4" t="inlineStr">
        <is>
          <t>46</t>
        </is>
      </c>
      <c r="E35" s="5" t="inlineStr">
        <is>
          <t>52.500,00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=HYPERLINK("https://leilaoonline.com.br/lote/detalhe/288043", "105")</f>
      </c>
      <c r="B36" s="4" t="s">
        <f>=HYPERLINK("https://leilaoonline.com.br/lote/detalhe/288043", "veja o vídeo!! I/TOYOTA HILUX CD4X4 SRV; 2010/2010; PRATA; DIESEL - FUNCIONANDO")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70.000,00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=HYPERLINK("https://leilaoonline.com.br/lote/detalhe/288013", "110")</f>
      </c>
      <c r="B37" s="4" t="s">
        <f>=HYPERLINK("https://leilaoonline.com.br/lote/detalhe/288013", "veja o vídeo!! CHEV/SPIN 1.8L AT LT; 2013/2014; PRETA; ALCO./GASOL. - FUNCIONANDO")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19.000,00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=HYPERLINK("https://leilaoonline.com.br/lote/detalhe/288034", "115")</f>
      </c>
      <c r="B38" s="4" t="s">
        <f>=HYPERLINK("https://leilaoonline.com.br/lote/detalhe/288034", "veja o vídeo!! HONDA/FIT LX CVT; 2014/2015; PRATA; ALCO./GASOL. - FUNCIONANDO - IPVA 2025 OK")</f>
      </c>
      <c r="C38" s="4" t="inlineStr">
        <is>
          <t>Não vendido</t>
        </is>
      </c>
      <c r="D38" s="4" t="inlineStr">
        <is>
          <t>51</t>
        </is>
      </c>
      <c r="E38" s="5" t="inlineStr">
        <is>
          <t>42.000,00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=HYPERLINK("https://leilaoonline.com.br/lote/detalhe/288011", "120")</f>
      </c>
      <c r="B39" s="4" t="s">
        <f>=HYPERLINK("https://leilaoonline.com.br/lote/detalhe/288011", "CAMINHONETE CHEVROLET S10 LS; ANO 2018/2019; 4X4 CD; COR PRATA; COMB. DIESEL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=HYPERLINK("https://leilaoonline.com.br/lote/detalhe/287978", "125")</f>
      </c>
      <c r="B40" s="4" t="s">
        <f>=HYPERLINK("https://leilaoonline.com.br/lote/detalhe/287978", "veja o vídeo!! HYUNDAI/HB20S 10M VISION; 2022/2022; PRATA; ALCO./GASOL. - FUNCIONANDO - IPVA 2025 OK")</f>
      </c>
      <c r="C40" s="4" t="inlineStr">
        <is>
          <t>Vendido</t>
        </is>
      </c>
      <c r="D40" s="4" t="inlineStr">
        <is>
          <t>47</t>
        </is>
      </c>
      <c r="E40" s="5" t="inlineStr">
        <is>
          <t>43.000,00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=HYPERLINK("https://leilaoonline.com.br/lote/detalhe/287994", "130")</f>
      </c>
      <c r="B41" s="4" t="s">
        <f>=HYPERLINK("https://leilaoonline.com.br/lote/detalhe/287994", "veja o vídeo!! HONDA/CITY EXL; 2022/2023; BRANCA; ALCO./GASOL. - FUNCIONANDO - IPVA 2025 OK")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43.750,00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=HYPERLINK("https://leilaoonline.com.br/lote/detalhe/288062", "135")</f>
      </c>
      <c r="B42" s="4" t="s">
        <f>=HYPERLINK("https://leilaoonline.com.br/lote/detalhe/288062", "PEUGEOT/208 GRIFFE A; 2013/2014; PRETA; ALCO./GASOL. - FUNCIONANDO")</f>
      </c>
      <c r="C42" s="4" t="inlineStr">
        <is>
          <t>Não vendido</t>
        </is>
      </c>
      <c r="D42" s="4" t="inlineStr">
        <is>
          <t>36</t>
        </is>
      </c>
      <c r="E42" s="5" t="inlineStr">
        <is>
          <t>27.500,00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=HYPERLINK("https://leilaoonline.com.br/lote/detalhe/288064", "140")</f>
      </c>
      <c r="B43" s="4" t="s">
        <f>=HYPERLINK("https://leilaoonline.com.br/lote/detalhe/288064", "MERCEDES BENZ C280; ANO 1995; GASOLINA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=HYPERLINK("https://leilaoonline.com.br/lote/detalhe/288035", "145")</f>
      </c>
      <c r="B44" s="4" t="s">
        <f>=HYPERLINK("https://leilaoonline.com.br/lote/detalhe/288035", "veja o vídeo!! CHEV/SPIN 1.8L MT LT; 2017/2018; BRANCA; ALCO./GASOL. - FUNCIONANDO")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=HYPERLINK("https://leilaoonline.com.br/lote/detalhe/288050", "150")</f>
      </c>
      <c r="B45" s="4" t="s">
        <f>=HYPERLINK("https://leilaoonline.com.br/lote/detalhe/288050", "veja o vídeo!! FIAT/UNO MILLE; 1991/1991; PRETA; GASOLINA - FUCIONANDO")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6.500,00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=HYPERLINK("https://leilaoonline.com.br/lote/detalhe/288061", "155")</f>
      </c>
      <c r="B46" s="4" t="s">
        <f>=HYPERLINK("https://leilaoonline.com.br/lote/detalhe/288061", "veja o vídeo!! VW/SANTANA 2000 MI; 1998/1999; CINZA; GASOLINA - FUNCIONANDO")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10.500,00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=HYPERLINK("https://leilaoonline.com.br/lote/detalhe/288059", "160")</f>
      </c>
      <c r="B47" s="4" t="s">
        <f>=HYPERLINK("https://leilaoonline.com.br/lote/detalhe/288059", "CHEVROLET SPIN LS; 2021/2021; PRATA; ALCO./GASOL. - FUNCIONANDO - IPVA 2025 OK")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=HYPERLINK("https://leilaoonline.com.br/lote/detalhe/288002", "165")</f>
      </c>
      <c r="B48" s="4" t="s">
        <f>=HYPERLINK("https://leilaoonline.com.br/lote/detalhe/288002", "TOYOTA HILUX SW4 SRV 4X4; 2008/2008; COR PRETA; DIESEL - FUNCIONANDO - IPVA 2025 OK")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=HYPERLINK("https://leilaoonline.com.br/lote/detalhe/288044", "170")</f>
      </c>
      <c r="B49" s="4" t="s">
        <f>=HYPERLINK("https://leilaoonline.com.br/lote/detalhe/288044", "veja o vídeo!! I/HONDA CR-V EXL; 2011/2011; PRETA; ALCO./GASOL. - FUNCIONANDO 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29.500,00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=HYPERLINK("https://leilaoonline.com.br/lote/detalhe/288038", "175")</f>
      </c>
      <c r="B50" s="4" t="s">
        <f>=HYPERLINK("https://leilaoonline.com.br/lote/detalhe/288038", "veja o vídeo!! CHEV/TRACKER T A; 2020/2021; CINZA; ALCO./GASOL. - FUNCIONANDO - IPVA 2025 OK")</f>
      </c>
      <c r="C50" s="4" t="inlineStr">
        <is>
          <t>Não vendido</t>
        </is>
      </c>
      <c r="D50" s="4" t="inlineStr">
        <is>
          <t>67</t>
        </is>
      </c>
      <c r="E50" s="5" t="inlineStr">
        <is>
          <t>58.000,00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=HYPERLINK("https://leilaoonline.com.br/lote/detalhe/288006", "180")</f>
      </c>
      <c r="B51" s="4" t="s">
        <f>=HYPERLINK("https://leilaoonline.com.br/lote/detalhe/288006", "veja o vídeo!! VW/GOLF; 1999/2000; VERDE; GASOLINA - FUNCIONANDO")</f>
      </c>
      <c r="C51" s="4" t="inlineStr">
        <is>
          <t>Não vendido</t>
        </is>
      </c>
      <c r="D51" s="4" t="inlineStr">
        <is>
          <t>14</t>
        </is>
      </c>
      <c r="E51" s="5" t="inlineStr">
        <is>
          <t>13.000,00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=HYPERLINK("https://leilaoonline.com.br/lote/detalhe/288039", "185")</f>
      </c>
      <c r="B52" s="4" t="s">
        <f>=HYPERLINK("https://leilaoonline.com.br/lote/detalhe/288039", "CAMINHONETE CHEVROLET S10 LS; ANO 2018/2019; 4X4 CD; COR PRATA; COMB. DIESEL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=HYPERLINK("https://leilaoonline.com.br/lote/detalhe/288036", "190")</f>
      </c>
      <c r="B53" s="4" t="s">
        <f>=HYPERLINK("https://leilaoonline.com.br/lote/detalhe/288036", "veja o vídeo!! RENAULT/SANDERO STEPWAY; 2009/2010; CINZA; ALCO./GASOL. - FUNCIONANDO - IPVA 2025 OK")</f>
      </c>
      <c r="C53" s="4" t="inlineStr">
        <is>
          <t>Não vendido</t>
        </is>
      </c>
      <c r="D53" s="4" t="inlineStr">
        <is>
          <t>34</t>
        </is>
      </c>
      <c r="E53" s="5" t="inlineStr">
        <is>
          <t>23.500,00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=HYPERLINK("https://leilaoonline.com.br/lote/detalhe/288053", "195")</f>
      </c>
      <c r="B54" s="4" t="s">
        <f>=HYPERLINK("https://leilaoonline.com.br/lote/detalhe/288053", "veja o vídeo!! CHEV/ONIX 10TMT LT1; 2021/2022; PRETA; ALCO./GASOL. - FUNCIONANDO")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26.500,00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=HYPERLINK("https://leilaoonline.com.br/lote/detalhe/288046", "200")</f>
      </c>
      <c r="B55" s="4" t="s">
        <f>=HYPERLINK("https://leilaoonline.com.br/lote/detalhe/288046", "I/ROYAL ENFIELD HIMALAYA; 2021/2022; CINZA; GASOLINA - NÃO FUNCIONA - IPVA 2025 OK")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=HYPERLINK("https://leilaoonline.com.br/lote/detalhe/288063", "205")</f>
      </c>
      <c r="B56" s="4" t="s">
        <f>=HYPERLINK("https://leilaoonline.com.br/lote/detalhe/288063", "FORD/DEL REY; 1983/1984; MARROM; ALCOOL - NÃO FUNCIONA")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=HYPERLINK("https://leilaoonline.com.br/lote/detalhe/288055", "210")</f>
      </c>
      <c r="B57" s="4" t="s">
        <f>=HYPERLINK("https://leilaoonline.com.br/lote/detalhe/288055", "VW/VOYAGE GL; 1990/1990; BEGE; GASOLINA - FUNCIONANDO")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=HYPERLINK("https://leilaoonline.com.br/lote/detalhe/287977", "215")</f>
      </c>
      <c r="B58" s="4" t="s">
        <f>=HYPERLINK("https://leilaoonline.com.br/lote/detalhe/287977", "veja o vídeo!! I/KIA PICANTO EX3 1.0L; 2010/2010; PRATA; GASOLINA - FUNCIONANDO - IPVA 2025 OK")</f>
      </c>
      <c r="C58" s="4" t="inlineStr">
        <is>
          <t>Não vendido</t>
        </is>
      </c>
      <c r="D58" s="4" t="inlineStr">
        <is>
          <t>20</t>
        </is>
      </c>
      <c r="E58" s="5" t="inlineStr">
        <is>
          <t>16.500,00</t>
        </is>
      </c>
      <c r="F5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2026-04-16T05:52:59.00Z</dcterms:created>
  <dc:creator>Tellks Tecnologia</dc:creator>
  <cp:revision>0</cp:revision>
</cp:coreProperties>
</file>