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3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Lancha Focker • Tratores Valtra, John Deere e Case • Pá Carreg. Caterpillar, Loader e Duac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06/06/2025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=HYPERLINK("https://leilaoonline.com.br/lote/detalhe/281292", "005")</f>
      </c>
      <c r="B11" s="4" t="s">
        <f>=HYPERLINK("https://leilaoonline.com.br/lote/detalhe/281292", "veja o vídeo!! FIAT/TORO FREEDOM AT6; 2019/2020; BRANCA; ALCO./GASOL. - FUNCIONANDO")</f>
      </c>
      <c r="C11" s="4" t="inlineStr">
        <is>
          <t>Não vendido</t>
        </is>
      </c>
      <c r="D11" s="4" t="inlineStr">
        <is>
          <t>35</t>
        </is>
      </c>
      <c r="E11" s="5" t="inlineStr">
        <is>
          <t>67.500,00</t>
        </is>
      </c>
      <c r="F11" s="4" t="inlineStr">
        <is>
          <t>500.00</t>
        </is>
      </c>
    </row>
    <row collapsed="false" customFormat="false" customHeight="false" hidden="false" ht="12.1" outlineLevel="0" r="12">
      <c r="A12" s="5" t="s">
        <f>=HYPERLINK("https://leilaoonline.com.br/lote/detalhe/281291", "007")</f>
      </c>
      <c r="B12" s="4" t="s">
        <f>=HYPERLINK("https://leilaoonline.com.br/lote/detalhe/281291", "veja o vídeo!! MMC/TRITON SPORT HPE S; 2021/2022; AZUL; DIESEL - FUNC.- IPVA 2025 OK - FIPE APROX.: R$ 201.326,00")</f>
      </c>
      <c r="C12" s="4" t="inlineStr">
        <is>
          <t>Não vendido</t>
        </is>
      </c>
      <c r="D12" s="4" t="inlineStr">
        <is>
          <t>65</t>
        </is>
      </c>
      <c r="E12" s="5" t="inlineStr">
        <is>
          <t>115.000,00</t>
        </is>
      </c>
      <c r="F12" s="4" t="inlineStr">
        <is>
          <t>1250.00</t>
        </is>
      </c>
    </row>
    <row collapsed="false" customFormat="false" customHeight="false" hidden="false" ht="12.1" outlineLevel="0" r="13">
      <c r="A13" s="5" t="s">
        <f>=HYPERLINK("https://leilaoonline.com.br/lote/detalhe/280846", "010")</f>
      </c>
      <c r="B13" s="4" t="s">
        <f>=HYPERLINK("https://leilaoonline.com.br/lote/detalhe/280846", "LANCHA FOCKER 222; ANO 2005; MOTOR YAMAHA 200HP 2 TEMPOS; CARRETA DE ENCALHE")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33.750,00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=HYPERLINK("https://leilaoonline.com.br/lote/detalhe/280845", "015")</f>
      </c>
      <c r="B14" s="4" t="s">
        <f>=HYPERLINK("https://leilaoonline.com.br/lote/detalhe/280845", "SEMI-REBOQUE R/RANDON SR CT; 2016/2017; COR AMARELA ; C/ 12 PNEUS; MEDIDAS NAS ESPECIFICAÇÕES - EQUIP. TRABALHANDO")</f>
      </c>
      <c r="C14" s="4" t="inlineStr">
        <is>
          <t>Lote retirado</t>
        </is>
      </c>
      <c r="D14" s="4" t="inlineStr">
        <is>
          <t>0</t>
        </is>
      </c>
      <c r="E14" s="5" t="inlineStr">
        <is>
          <t>90.000,00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=HYPERLINK("https://leilaoonline.com.br/lote/detalhe/280847", "020")</f>
      </c>
      <c r="B15" s="4" t="s">
        <f>=HYPERLINK("https://leilaoonline.com.br/lote/detalhe/280847", "veja o vídeo!! TRATOR AGRÍCOLA CASE; MODELO 340; ANO 2013; APROX. 13.000 HORAS - FUNCIONANDO")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=HYPERLINK("https://leilaoonline.com.br/lote/detalhe/280854", "021")</f>
      </c>
      <c r="B16" s="4" t="s">
        <f>=HYPERLINK("https://leilaoonline.com.br/lote/detalhe/280854", "veja o vídeo!! TRATOR VALTRA BH 145; ANO 2014 - MOTOR FUNCIONANDO")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80.000,00</t>
        </is>
      </c>
      <c r="F16" s="4" t="inlineStr">
        <is>
          <t>2500.00</t>
        </is>
      </c>
    </row>
    <row collapsed="false" customFormat="false" customHeight="false" hidden="false" ht="12.1" outlineLevel="0" r="17">
      <c r="A17" s="5" t="s">
        <f>=HYPERLINK("https://leilaoonline.com.br/lote/detalhe/280849", "022")</f>
      </c>
      <c r="B17" s="4" t="s">
        <f>=HYPERLINK("https://leilaoonline.com.br/lote/detalhe/280849", "veja o vídeo!! TRATOR AGRÍCOLA VALTRA; MODELO BH180; ANO 2013 - FUNCIONANDO")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90.000,00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=HYPERLINK("https://leilaoonline.com.br/lote/detalhe/280855", "023")</f>
      </c>
      <c r="B18" s="4" t="s">
        <f>=HYPERLINK("https://leilaoonline.com.br/lote/detalhe/280855", "veja o vídeo!! TRATOR AGRÍCOLA JOHN DEERE; MODELO 7185J; ANO 2011 - EQUIP. TRABALHANDO ")</f>
      </c>
      <c r="C18" s="4" t="inlineStr">
        <is>
          <t>Vendido</t>
        </is>
      </c>
      <c r="D18" s="4" t="inlineStr">
        <is>
          <t>25</t>
        </is>
      </c>
      <c r="E18" s="5" t="inlineStr">
        <is>
          <t>140.000,00</t>
        </is>
      </c>
      <c r="F18" s="4" t="inlineStr">
        <is>
          <t>2500.00</t>
        </is>
      </c>
    </row>
    <row collapsed="false" customFormat="false" customHeight="false" hidden="false" ht="12.1" outlineLevel="0" r="19">
      <c r="A19" s="5" t="s">
        <f>=HYPERLINK("https://leilaoonline.com.br/lote/detalhe/280852", "025")</f>
      </c>
      <c r="B19" s="4" t="s">
        <f>=HYPERLINK("https://leilaoonline.com.br/lote/detalhe/280852", "ROLO COMPACTADOR MULLER; MODELO VAP 70; MOTOR MERCEDES BENZ - EQUIP. OPERACIONAL, TRABALHANDO E VIBRANDO")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40.000,00</t>
        </is>
      </c>
      <c r="F19" s="4" t="inlineStr">
        <is>
          <t>1750.00</t>
        </is>
      </c>
    </row>
    <row collapsed="false" customFormat="false" customHeight="false" hidden="false" ht="12.1" outlineLevel="0" r="20">
      <c r="A20" s="5" t="s">
        <f>=HYPERLINK("https://leilaoonline.com.br/lote/detalhe/280851", "030")</f>
      </c>
      <c r="B20" s="4" t="s">
        <f>=HYPERLINK("https://leilaoonline.com.br/lote/detalhe/280851", "veja o vídeo!! RETROESCAVADEIRA XCMG; MODELO XT870BR-I; TRAÇADA 4X4; ANO 2020; HORAS 2.682 - FUNCIONANDO")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80.000,00</t>
        </is>
      </c>
      <c r="F20" s="4" t="inlineStr">
        <is>
          <t>2500.00</t>
        </is>
      </c>
    </row>
    <row collapsed="false" customFormat="false" customHeight="false" hidden="false" ht="12.1" outlineLevel="0" r="21">
      <c r="A21" s="5" t="s">
        <f>=HYPERLINK("https://leilaoonline.com.br/lote/detalhe/280860", "035")</f>
      </c>
      <c r="B21" s="4" t="s">
        <f>=HYPERLINK("https://leilaoonline.com.br/lote/detalhe/280860", "veja o vídeo!! PÁ CARREGADEIRA LOADER; MODELO 957H; ANO 2017; MOTOR CUMMINS - EQUIP. TRABALHANDO")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70.000,00</t>
        </is>
      </c>
      <c r="F21" s="4" t="inlineStr">
        <is>
          <t>2500.00</t>
        </is>
      </c>
    </row>
    <row collapsed="false" customFormat="false" customHeight="false" hidden="false" ht="12.1" outlineLevel="0" r="22">
      <c r="A22" s="5" t="s">
        <f>=HYPERLINK("https://leilaoonline.com.br/lote/detalhe/280853", "036")</f>
      </c>
      <c r="B22" s="4" t="s">
        <f>=HYPERLINK("https://leilaoonline.com.br/lote/detalhe/280853", "veja o vídeo!! PÁ CARREGADEIRA DUAC; MODELO 946; ANO 2021; HORÍMETRO 887 - EQUIP. FUNCIONANDO E TRABALHANDO")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75.000,00</t>
        </is>
      </c>
      <c r="F22" s="4" t="inlineStr">
        <is>
          <t>2500.00</t>
        </is>
      </c>
    </row>
    <row collapsed="false" customFormat="false" customHeight="false" hidden="false" ht="12.1" outlineLevel="0" r="23">
      <c r="A23" s="5" t="s">
        <f>=HYPERLINK("https://leilaoonline.com.br/lote/detalhe/280858", "037")</f>
      </c>
      <c r="B23" s="4" t="s">
        <f>=HYPERLINK("https://leilaoonline.com.br/lote/detalhe/280858", "veja o vídeo!! PÁ CARREGADEIRA CATERPILLAR; MODELO 950F; ANO 1997; CABINE CLIMATIZADA - EQUIP. TRABALHANDO")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90.000,00</t>
        </is>
      </c>
      <c r="F23" s="4" t="inlineStr">
        <is>
          <t>2500.00</t>
        </is>
      </c>
    </row>
    <row collapsed="false" customFormat="false" customHeight="false" hidden="false" ht="12.1" outlineLevel="0" r="24">
      <c r="A24" s="5" t="s">
        <f>=HYPERLINK("https://leilaoonline.com.br/lote/detalhe/280857", "038")</f>
      </c>
      <c r="B24" s="4" t="s">
        <f>=HYPERLINK("https://leilaoonline.com.br/lote/detalhe/280857", "veja o vídeo!! PÁ CARREGADEIRA CATERPILLAR; CABINE CLIMATIZADA - EQUIP. TRABALHANDO")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50.000,00</t>
        </is>
      </c>
      <c r="F24" s="4" t="inlineStr">
        <is>
          <t>2500.00</t>
        </is>
      </c>
    </row>
    <row collapsed="false" customFormat="false" customHeight="false" hidden="false" ht="12.1" outlineLevel="0" r="25">
      <c r="A25" s="5" t="s">
        <f>=HYPERLINK("https://leilaoonline.com.br/lote/detalhe/280859", "039")</f>
      </c>
      <c r="B25" s="4" t="s">
        <f>=HYPERLINK("https://leilaoonline.com.br/lote/detalhe/280859", "veja o vídeo!! PÁ CARREGADEIRA CATERPILLAR; MODELO 924F - EQUIP. TRABALHANDO")</f>
      </c>
      <c r="C25" s="4" t="inlineStr">
        <is>
          <t>Não vendido</t>
        </is>
      </c>
      <c r="D25" s="4" t="inlineStr">
        <is>
          <t>10</t>
        </is>
      </c>
      <c r="E25" s="5" t="inlineStr">
        <is>
          <t>87.500,00</t>
        </is>
      </c>
      <c r="F25" s="4" t="inlineStr">
        <is>
          <t>2500.00</t>
        </is>
      </c>
    </row>
    <row collapsed="false" customFormat="false" customHeight="false" hidden="false" ht="12.1" outlineLevel="0" r="26">
      <c r="A26" s="5" t="s">
        <f>=HYPERLINK("https://leilaoonline.com.br/lote/detalhe/280848", "040")</f>
      </c>
      <c r="B26" s="4" t="s">
        <f>=HYPERLINK("https://leilaoonline.com.br/lote/detalhe/280848", "PÁ CARREGADEIRA CATERPILLAR; MODELO 924H; ANO 2008")</f>
      </c>
      <c r="C26" s="4" t="inlineStr">
        <is>
          <t>Lote retirado</t>
        </is>
      </c>
      <c r="D26" s="4" t="inlineStr">
        <is>
          <t>0</t>
        </is>
      </c>
      <c r="E26" s="5" t="inlineStr">
        <is>
          <t>25.000,00</t>
        </is>
      </c>
      <c r="F26" s="4" t="inlineStr">
        <is>
          <t>1250.00</t>
        </is>
      </c>
    </row>
    <row collapsed="false" customFormat="false" customHeight="false" hidden="false" ht="12.1" outlineLevel="0" r="27">
      <c r="A27" s="5" t="s">
        <f>=HYPERLINK("https://leilaoonline.com.br/lote/detalhe/280862", "041")</f>
      </c>
      <c r="B27" s="4" t="s">
        <f>=HYPERLINK("https://leilaoonline.com.br/lote/detalhe/280862", "veja o vídeo!! PÁ CARREGADEIRA CATERPILLAR; MODELO 938K; ANO 2020 - EQUIP. FUNCIONANDO")</f>
      </c>
      <c r="C27" s="4" t="inlineStr">
        <is>
          <t>Não vendido</t>
        </is>
      </c>
      <c r="D27" s="4" t="inlineStr">
        <is>
          <t>6</t>
        </is>
      </c>
      <c r="E27" s="5" t="inlineStr">
        <is>
          <t>182.500,00</t>
        </is>
      </c>
      <c r="F27" s="4" t="inlineStr">
        <is>
          <t>2500.00</t>
        </is>
      </c>
    </row>
    <row collapsed="false" customFormat="false" customHeight="false" hidden="false" ht="12.1" outlineLevel="0" r="28">
      <c r="A28" s="5" t="s">
        <f>=HYPERLINK("https://leilaoonline.com.br/lote/detalhe/280856", "042")</f>
      </c>
      <c r="B28" s="4" t="s">
        <f>=HYPERLINK("https://leilaoonline.com.br/lote/detalhe/280856", "veja o vídeo!! PÁ CARREGADEIRA MICHIGAN; MODELO 55C - EQUIP. OPERACIONAL, FUNCIONANDO E TRABALHANDO")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2500.00</t>
        </is>
      </c>
    </row>
    <row collapsed="false" customFormat="false" customHeight="false" hidden="false" ht="12.1" outlineLevel="0" r="29">
      <c r="A29" s="5" t="s">
        <f>=HYPERLINK("https://leilaoonline.com.br/lote/detalhe/280861", "045")</f>
      </c>
      <c r="B29" s="4" t="s">
        <f>=HYPERLINK("https://leilaoonline.com.br/lote/detalhe/280861", "veja o vídeo!! CARREGADEIRA DE CANA MASSEY FERGUSON; MODELO 290 4X4; ANO 2007 - EQUIP. TRABALHANDO OPERACIONAL")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60.000,00</t>
        </is>
      </c>
      <c r="F29" s="4" t="inlineStr">
        <is>
          <t>2500.00</t>
        </is>
      </c>
    </row>
    <row collapsed="false" customFormat="false" customHeight="false" hidden="false" ht="12.1" outlineLevel="0" r="30">
      <c r="A30" s="5" t="s">
        <f>=HYPERLINK("https://leilaoonline.com.br/lote/detalhe/280867", "050")</f>
      </c>
      <c r="B30" s="4" t="s">
        <f>=HYPERLINK("https://leilaoonline.com.br/lote/detalhe/280867", "EMPILHADEIRA CLARK C/ CAPACIDADE DE APROX. 7 TON; MOTOR CHEVROLET 6 CILINDROS - FUNC. (NÃO ACOMPANHA CILINDRO DE GÁS)")</f>
      </c>
      <c r="C30" s="4" t="inlineStr">
        <is>
          <t>Não vendido</t>
        </is>
      </c>
      <c r="D30" s="4" t="inlineStr">
        <is>
          <t>3</t>
        </is>
      </c>
      <c r="E30" s="5" t="inlineStr">
        <is>
          <t>35.500,00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=HYPERLINK("https://leilaoonline.com.br/lote/detalhe/280869", "051")</f>
      </c>
      <c r="B31" s="4" t="s">
        <f>=HYPERLINK("https://leilaoonline.com.br/lote/detalhe/280869", "EMPILHADEIRA CLARK; CAP. APROX. 7 TON; À DIESEL; AUTOMÁTICA; MOTOR PERKINS 4CC; SEM IDENT. DE ANO")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20.000,00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=HYPERLINK("https://leilaoonline.com.br/lote/detalhe/280868", "052")</f>
      </c>
      <c r="B32" s="4" t="s">
        <f>=HYPERLINK("https://leilaoonline.com.br/lote/detalhe/280868", "veja o vídeo!! EMPILHADEIRA CLARK; 7 TONELADAS; DIESEL - FUNCIONANDO")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=HYPERLINK("https://leilaoonline.com.br/lote/detalhe/280875", "055")</f>
      </c>
      <c r="B33" s="4" t="s">
        <f>=HYPERLINK("https://leilaoonline.com.br/lote/detalhe/280875", "GRANECAR; DIESEL; CAPACIDADE 9 TONELADAS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15.000,00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=HYPERLINK("https://leilaoonline.com.br/lote/detalhe/280844", "060")</f>
      </c>
      <c r="B34" s="4" t="s">
        <f>=HYPERLINK("https://leilaoonline.com.br/lote/detalhe/280844", "TRANSBORDO PARA GRÃOS; CAP. APROX. 15 TONELADAS; ENGATE RAQUETE; C/ PNEUS DE ALTA FLUTUAÇÃO E BITOLA LARGA")</f>
      </c>
      <c r="C34" s="4" t="inlineStr">
        <is>
          <t>Não vendido</t>
        </is>
      </c>
      <c r="D34" s="4" t="inlineStr">
        <is>
          <t>10</t>
        </is>
      </c>
      <c r="E34" s="5" t="inlineStr">
        <is>
          <t>40.750,00</t>
        </is>
      </c>
      <c r="F34" s="4" t="inlineStr">
        <is>
          <t>1750.00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2026-08-27T08:30:30.00Z</dcterms:created>
  <dc:creator>Tellks Tecnologia</dc:creator>
  <cp:revision>0</cp:revision>
</cp:coreProperties>
</file>