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4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Caminhões VW, M. Benz, Volvo e Ford • Ford Ranger 23 • Iveco Daily • Ducato • Chev. S10 LS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30/05/2025 15:00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Ricardo Miranda de Souza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=HYPERLINK("https://leilaoonline.com.br/lote/detalhe/281295", "001")</f>
      </c>
      <c r="B11" s="4" t="s">
        <f>=HYPERLINK("https://leilaoonline.com.br/lote/detalhe/281295", "veja o vídeo!! CHEVROLET/MONTANA LS2; 2017/2018; PRETA; ALCO./GASOL. - FUNCIONANDO - IPVA 2025 OK")</f>
      </c>
      <c r="C11" s="4" t="inlineStr">
        <is>
          <t>Não vendido</t>
        </is>
      </c>
      <c r="D11" s="4" t="inlineStr">
        <is>
          <t>10</t>
        </is>
      </c>
      <c r="E11" s="5" t="inlineStr">
        <is>
          <t>29.750,00</t>
        </is>
      </c>
      <c r="F11" s="4" t="inlineStr">
        <is>
          <t>250.00</t>
        </is>
      </c>
    </row>
    <row collapsed="false" customFormat="false" customHeight="false" hidden="false" ht="12.1" outlineLevel="0" r="12">
      <c r="A12" s="5" t="s">
        <f>=HYPERLINK("https://leilaoonline.com.br/lote/detalhe/280866", "003")</f>
      </c>
      <c r="B12" s="4" t="s">
        <f>=HYPERLINK("https://leilaoonline.com.br/lote/detalhe/280866", "veja o vídeo!! I/FORD RANGER XLSCD4A22C; 2023/2023; BRANCA; DIESEL - FUNCIONANDO - IPVA 2025 OK")</f>
      </c>
      <c r="C12" s="4" t="inlineStr">
        <is>
          <t>Não vendido</t>
        </is>
      </c>
      <c r="D12" s="4" t="inlineStr">
        <is>
          <t>44</t>
        </is>
      </c>
      <c r="E12" s="5" t="inlineStr">
        <is>
          <t>134.500,00</t>
        </is>
      </c>
      <c r="F12" s="4" t="inlineStr">
        <is>
          <t>1250.00</t>
        </is>
      </c>
    </row>
    <row collapsed="false" customFormat="false" customHeight="false" hidden="false" ht="12.1" outlineLevel="0" r="13">
      <c r="A13" s="5" t="s">
        <f>=HYPERLINK("https://leilaoonline.com.br/lote/detalhe/280199", "005")</f>
      </c>
      <c r="B13" s="4" t="s">
        <f>=HYPERLINK("https://leilaoonline.com.br/lote/detalhe/280199", "CAMINHÃO M. BENZ/L 1113; 1973/1973; VERMELHA; DIESEL; C/ MUNCK (GARRAFINHA) 3 TONELADAS - FUNCIONANDO")</f>
      </c>
      <c r="C13" s="4" t="inlineStr">
        <is>
          <t>Não vendido</t>
        </is>
      </c>
      <c r="D13" s="4" t="inlineStr">
        <is>
          <t>4</t>
        </is>
      </c>
      <c r="E13" s="5" t="inlineStr">
        <is>
          <t>85.250,00</t>
        </is>
      </c>
      <c r="F13" s="4" t="inlineStr">
        <is>
          <t>1750.00</t>
        </is>
      </c>
    </row>
    <row collapsed="false" customFormat="false" customHeight="false" hidden="false" ht="12.1" outlineLevel="0" r="14">
      <c r="A14" s="5" t="s">
        <f>=HYPERLINK("https://leilaoonline.com.br/lote/detalhe/280200", "007")</f>
      </c>
      <c r="B14" s="4" t="s">
        <f>=HYPERLINK("https://leilaoonline.com.br/lote/detalhe/280200", "veja o vídeo!! GM/CHEVROLET 11000; 1986/1986; BRANCA; DIESEL; MOTOR PERKINS - FUNCIONANDO")</f>
      </c>
      <c r="C14" s="4" t="inlineStr">
        <is>
          <t>Não vendido</t>
        </is>
      </c>
      <c r="D14" s="4" t="inlineStr">
        <is>
          <t>0</t>
        </is>
      </c>
      <c r="E14" s="5" t="inlineStr">
        <is>
          <t>25.000,00</t>
        </is>
      </c>
      <c r="F14" s="4" t="inlineStr">
        <is>
          <t>1250.00</t>
        </is>
      </c>
    </row>
    <row collapsed="false" customFormat="false" customHeight="false" hidden="false" ht="12.1" outlineLevel="0" r="15">
      <c r="A15" s="5" t="s">
        <f>=HYPERLINK("https://leilaoonline.com.br/lote/detalhe/281538", "009")</f>
      </c>
      <c r="B15" s="4" t="s">
        <f>=HYPERLINK("https://leilaoonline.com.br/lote/detalhe/281538", "CHEVROLET/S10 LS DS4; 2014/2015; PRATA; DIESEL - NÃO FUNCIONA - FIPE R$ 102.194,00")</f>
      </c>
      <c r="C15" s="4" t="inlineStr">
        <is>
          <t>Não vendido</t>
        </is>
      </c>
      <c r="D15" s="4" t="inlineStr">
        <is>
          <t>0</t>
        </is>
      </c>
      <c r="E15" s="5" t="inlineStr">
        <is>
          <t>29.500,00</t>
        </is>
      </c>
      <c r="F15" s="4" t="inlineStr">
        <is>
          <t>500.00</t>
        </is>
      </c>
    </row>
    <row collapsed="false" customFormat="false" customHeight="false" hidden="false" ht="12.1" outlineLevel="0" r="16">
      <c r="A16" s="5" t="s">
        <f>=HYPERLINK("https://leilaoonline.com.br/lote/detalhe/280067", "010")</f>
      </c>
      <c r="B16" s="4" t="s">
        <f>=HYPERLINK("https://leilaoonline.com.br/lote/detalhe/280067", "veja o vídeo!! IVECO/DAILYCITY3813 VAN; 2006/2006; BRANCA; DIESEL - FUNCIONANDO")</f>
      </c>
      <c r="C16" s="4" t="inlineStr">
        <is>
          <t>Não vendido</t>
        </is>
      </c>
      <c r="D16" s="4" t="inlineStr">
        <is>
          <t>0</t>
        </is>
      </c>
      <c r="E16" s="5" t="inlineStr">
        <is>
          <t>20.000,00</t>
        </is>
      </c>
      <c r="F16" s="4" t="inlineStr">
        <is>
          <t>1250.00</t>
        </is>
      </c>
    </row>
    <row collapsed="false" customFormat="false" customHeight="false" hidden="false" ht="12.1" outlineLevel="0" r="17">
      <c r="A17" s="5" t="s">
        <f>=HYPERLINK("https://leilaoonline.com.br/lote/detalhe/280864", "013")</f>
      </c>
      <c r="B17" s="4" t="s">
        <f>=HYPERLINK("https://leilaoonline.com.br/lote/detalhe/280864", "CARRETA SEMI-REBOQUE SR/RANDON SR CAR; ANO 2011/2012")</f>
      </c>
      <c r="C17" s="4" t="inlineStr">
        <is>
          <t>Não vendido</t>
        </is>
      </c>
      <c r="D17" s="4" t="inlineStr">
        <is>
          <t>18</t>
        </is>
      </c>
      <c r="E17" s="5" t="inlineStr">
        <is>
          <t>40.000,00</t>
        </is>
      </c>
      <c r="F17" s="4" t="inlineStr">
        <is>
          <t>500.00</t>
        </is>
      </c>
    </row>
    <row collapsed="false" customFormat="false" customHeight="false" hidden="false" ht="12.1" outlineLevel="0" r="18">
      <c r="A18" s="5" t="s">
        <f>=HYPERLINK("https://leilaoonline.com.br/lote/detalhe/280064", "015")</f>
      </c>
      <c r="B18" s="4" t="s">
        <f>=HYPERLINK("https://leilaoonline.com.br/lote/detalhe/280064", "CAMINHÃO VW 17.280; 2014/2015; BRANCO; DIESEL; CÂMBIO AUTOMÁTICO; S/ COMPACTADOR MARCA PLANALTO - FUNC. - IPVA 2025 OK")</f>
      </c>
      <c r="C18" s="4" t="inlineStr">
        <is>
          <t>Não vendido</t>
        </is>
      </c>
      <c r="D18" s="4" t="inlineStr">
        <is>
          <t>9</t>
        </is>
      </c>
      <c r="E18" s="5" t="inlineStr">
        <is>
          <t>128.500,00</t>
        </is>
      </c>
      <c r="F18" s="4" t="inlineStr">
        <is>
          <t>1250.00</t>
        </is>
      </c>
    </row>
    <row collapsed="false" customFormat="false" customHeight="false" hidden="false" ht="12.1" outlineLevel="0" r="19">
      <c r="A19" s="5" t="s">
        <f>=HYPERLINK("https://leilaoonline.com.br/lote/detalhe/281296", "017")</f>
      </c>
      <c r="B19" s="4" t="s">
        <f>=HYPERLINK("https://leilaoonline.com.br/lote/detalhe/281296", "FIAT/STRADA FIRE FLEX; 2011/2012; BRANCA; ALCO./GASOL. - FUNCIONANDO - IPVA 2025 OK")</f>
      </c>
      <c r="C19" s="4" t="inlineStr">
        <is>
          <t>Não vendido</t>
        </is>
      </c>
      <c r="D19" s="4" t="inlineStr">
        <is>
          <t>11</t>
        </is>
      </c>
      <c r="E19" s="5" t="inlineStr">
        <is>
          <t>20.500,00</t>
        </is>
      </c>
      <c r="F19" s="4" t="inlineStr">
        <is>
          <t>500.00</t>
        </is>
      </c>
    </row>
    <row collapsed="false" customFormat="false" customHeight="false" hidden="false" ht="12.1" outlineLevel="0" r="20">
      <c r="A20" s="5" t="s">
        <f>=HYPERLINK("https://leilaoonline.com.br/lote/detalhe/280055", "020")</f>
      </c>
      <c r="B20" s="4" t="s">
        <f>=HYPERLINK("https://leilaoonline.com.br/lote/detalhe/280055", "CAMINHONETE CHEVROLET S10 LS; ANO 2018/2019; 4X4 CD; COR PRATA; COMB. DIESEL - FUNCIONANDO")</f>
      </c>
      <c r="C20" s="4" t="inlineStr">
        <is>
          <t>Não vendido</t>
        </is>
      </c>
      <c r="D20" s="4" t="inlineStr">
        <is>
          <t>0</t>
        </is>
      </c>
      <c r="E20" s="5" t="inlineStr">
        <is>
          <t>35.000,00</t>
        </is>
      </c>
      <c r="F20" s="4" t="inlineStr">
        <is>
          <t>500.00</t>
        </is>
      </c>
    </row>
    <row collapsed="false" customFormat="false" customHeight="false" hidden="false" ht="12.1" outlineLevel="0" r="21">
      <c r="A21" s="5" t="s">
        <f>=HYPERLINK("https://leilaoonline.com.br/lote/detalhe/280865", "023")</f>
      </c>
      <c r="B21" s="4" t="s">
        <f>=HYPERLINK("https://leilaoonline.com.br/lote/detalhe/280865", "REBOQUE P/ VEÍCULOS; MARCA PITSPORT; ANO 2014/2014")</f>
      </c>
      <c r="C21" s="4" t="inlineStr">
        <is>
          <t>Não vendido</t>
        </is>
      </c>
      <c r="D21" s="4" t="inlineStr">
        <is>
          <t>3</t>
        </is>
      </c>
      <c r="E21" s="5" t="inlineStr">
        <is>
          <t>6.500,00</t>
        </is>
      </c>
      <c r="F21" s="4" t="inlineStr">
        <is>
          <t>250.00</t>
        </is>
      </c>
    </row>
    <row collapsed="false" customFormat="false" customHeight="false" hidden="false" ht="12.1" outlineLevel="0" r="22">
      <c r="A22" s="5" t="s">
        <f>=HYPERLINK("https://leilaoonline.com.br/lote/detalhe/280052", "025")</f>
      </c>
      <c r="B22" s="4" t="s">
        <f>=HYPERLINK("https://leilaoonline.com.br/lote/detalhe/280052", "TOYOTA HILUX SW4 SRV 4X4; 2008/2008; COR PRETA; DIESEL - FUNCIONANDO - IPVA 2025 OK")</f>
      </c>
      <c r="C22" s="4" t="inlineStr">
        <is>
          <t>Não vendido</t>
        </is>
      </c>
      <c r="D22" s="4" t="inlineStr">
        <is>
          <t>3</t>
        </is>
      </c>
      <c r="E22" s="5" t="inlineStr">
        <is>
          <t>46.250,00</t>
        </is>
      </c>
      <c r="F22" s="4" t="inlineStr">
        <is>
          <t>1250.00</t>
        </is>
      </c>
    </row>
    <row collapsed="false" customFormat="false" customHeight="false" hidden="false" ht="12.1" outlineLevel="0" r="23">
      <c r="A23" s="5" t="s">
        <f>=HYPERLINK("https://leilaoonline.com.br/lote/detalhe/281297", "027")</f>
      </c>
      <c r="B23" s="4" t="s">
        <f>=HYPERLINK("https://leilaoonline.com.br/lote/detalhe/281297", "I/RENAULT KGOO EXPRESS16; 2008/2009; BRANCA; ALCO./GASOL. - FUNCIONANDO")</f>
      </c>
      <c r="C23" s="4" t="inlineStr">
        <is>
          <t>Não vendido</t>
        </is>
      </c>
      <c r="D23" s="4" t="inlineStr">
        <is>
          <t>1</t>
        </is>
      </c>
      <c r="E23" s="5" t="inlineStr">
        <is>
          <t>15.000,00</t>
        </is>
      </c>
      <c r="F23" s="4" t="inlineStr">
        <is>
          <t>500.00</t>
        </is>
      </c>
    </row>
    <row collapsed="false" customFormat="false" customHeight="false" hidden="false" ht="12.1" outlineLevel="0" r="24">
      <c r="A24" s="5" t="s">
        <f>=HYPERLINK("https://leilaoonline.com.br/lote/detalhe/280059", "030")</f>
      </c>
      <c r="B24" s="4" t="s">
        <f>=HYPERLINK("https://leilaoonline.com.br/lote/detalhe/280059", "CAMINHÃO VW/15.180 CNM; 2010/2011; BRANCA; DIESEL - FUNC. - FIPE APROX.: R$ 208.469,00")</f>
      </c>
      <c r="C24" s="4" t="inlineStr">
        <is>
          <t>Não vendido</t>
        </is>
      </c>
      <c r="D24" s="4" t="inlineStr">
        <is>
          <t>2</t>
        </is>
      </c>
      <c r="E24" s="5" t="inlineStr">
        <is>
          <t>81.750,00</t>
        </is>
      </c>
      <c r="F24" s="4" t="inlineStr">
        <is>
          <t>1750.00</t>
        </is>
      </c>
    </row>
    <row collapsed="false" customFormat="false" customHeight="false" hidden="false" ht="12.1" outlineLevel="0" r="25">
      <c r="A25" s="5" t="s">
        <f>=HYPERLINK("https://leilaoonline.com.br/lote/detalhe/280076", "040")</f>
      </c>
      <c r="B25" s="4" t="s">
        <f>=HYPERLINK("https://leilaoonline.com.br/lote/detalhe/280076", "veja o vídeo!! CAMINHÃO VW 6.160; 2019/2020; COR BRANCA; COMB. DIESEL; BASCULANTE - FUNCIONANDO")</f>
      </c>
      <c r="C25" s="4" t="inlineStr">
        <is>
          <t>Não vendido</t>
        </is>
      </c>
      <c r="D25" s="4" t="inlineStr">
        <is>
          <t>8</t>
        </is>
      </c>
      <c r="E25" s="5" t="inlineStr">
        <is>
          <t>81.250,00</t>
        </is>
      </c>
      <c r="F25" s="4" t="inlineStr">
        <is>
          <t>1250.00</t>
        </is>
      </c>
    </row>
    <row collapsed="false" customFormat="false" customHeight="false" hidden="false" ht="12.1" outlineLevel="0" r="26">
      <c r="A26" s="5" t="s">
        <f>=HYPERLINK("https://leilaoonline.com.br/lote/detalhe/280863", "043")</f>
      </c>
      <c r="B26" s="4" t="s">
        <f>=HYPERLINK("https://leilaoonline.com.br/lote/detalhe/280863", "CAMINHÃO FORD F350; ANO 1969; COR VERDE; COMB. DIESEL - NÃO FUNCIONA")</f>
      </c>
      <c r="C26" s="4" t="inlineStr">
        <is>
          <t>Vendido</t>
        </is>
      </c>
      <c r="D26" s="4" t="inlineStr">
        <is>
          <t>12</t>
        </is>
      </c>
      <c r="E26" s="5" t="inlineStr">
        <is>
          <t>5.450,00</t>
        </is>
      </c>
      <c r="F26" s="4" t="inlineStr">
        <is>
          <t>150.00</t>
        </is>
      </c>
    </row>
    <row collapsed="false" customFormat="false" customHeight="false" hidden="false" ht="12.1" outlineLevel="0" r="27">
      <c r="A27" s="5" t="s">
        <f>=HYPERLINK("https://leilaoonline.com.br/lote/detalhe/280054", "045")</f>
      </c>
      <c r="B27" s="4" t="s">
        <f>=HYPERLINK("https://leilaoonline.com.br/lote/detalhe/280054", "CAMINHONETE CHEVROLET S10 LS; ANO 2018/2019; 4X4 CD; COR PRATA; COMB. DIESEL - FUNCIONANDO")</f>
      </c>
      <c r="C27" s="4" t="inlineStr">
        <is>
          <t>Não vendido</t>
        </is>
      </c>
      <c r="D27" s="4" t="inlineStr">
        <is>
          <t>0</t>
        </is>
      </c>
      <c r="E27" s="5" t="inlineStr">
        <is>
          <t>35.000,00</t>
        </is>
      </c>
      <c r="F27" s="4" t="inlineStr">
        <is>
          <t>500.00</t>
        </is>
      </c>
    </row>
    <row collapsed="false" customFormat="false" customHeight="false" hidden="false" ht="12.1" outlineLevel="0" r="28">
      <c r="A28" s="5" t="s">
        <f>=HYPERLINK("https://leilaoonline.com.br/lote/detalhe/280065", "050")</f>
      </c>
      <c r="B28" s="4" t="s">
        <f>=HYPERLINK("https://leilaoonline.com.br/lote/detalhe/280065", "PEUGEOT/BOXER M330M 23S; 2012/2013; PRETA; DIESEL - FUNCIONANDO")</f>
      </c>
      <c r="C28" s="4" t="inlineStr">
        <is>
          <t>Não vendido</t>
        </is>
      </c>
      <c r="D28" s="4" t="inlineStr">
        <is>
          <t>0</t>
        </is>
      </c>
      <c r="E28" s="5" t="inlineStr">
        <is>
          <t>20.000,00</t>
        </is>
      </c>
      <c r="F28" s="4" t="inlineStr">
        <is>
          <t>1250.00</t>
        </is>
      </c>
    </row>
    <row collapsed="false" customFormat="false" customHeight="false" hidden="false" ht="12.1" outlineLevel="0" r="29">
      <c r="A29" s="5" t="s">
        <f>=HYPERLINK("https://leilaoonline.com.br/lote/detalhe/280075", "055")</f>
      </c>
      <c r="B29" s="4" t="s">
        <f>=HYPERLINK("https://leilaoonline.com.br/lote/detalhe/280075", "CAMINHÃO PIPA M. BENZ/LK 1513; 1980/1980; COR AMARELA; COMB. DIESEL; C/ 2 EIXOS - FUNCIONANDO")</f>
      </c>
      <c r="C29" s="4" t="inlineStr">
        <is>
          <t>Não vendido</t>
        </is>
      </c>
      <c r="D29" s="4" t="inlineStr">
        <is>
          <t>1</t>
        </is>
      </c>
      <c r="E29" s="5" t="inlineStr">
        <is>
          <t>20.500,00</t>
        </is>
      </c>
      <c r="F29" s="4" t="inlineStr">
        <is>
          <t>500.00</t>
        </is>
      </c>
    </row>
    <row collapsed="false" customFormat="false" customHeight="false" hidden="false" ht="12.1" outlineLevel="0" r="30">
      <c r="A30" s="5" t="s">
        <f>=HYPERLINK("https://leilaoonline.com.br/lote/detalhe/280056", "060")</f>
      </c>
      <c r="B30" s="4" t="s">
        <f>=HYPERLINK("https://leilaoonline.com.br/lote/detalhe/280056", "CAMINHONETE CHEVROLET S10 LS; ANO 2018/2019; 4X4 CD; COR PRATA; COMB. DIESEL - FUNCIONANDO")</f>
      </c>
      <c r="C30" s="4" t="inlineStr">
        <is>
          <t>Não vendido</t>
        </is>
      </c>
      <c r="D30" s="4" t="inlineStr">
        <is>
          <t>0</t>
        </is>
      </c>
      <c r="E30" s="5" t="inlineStr">
        <is>
          <t>35.000,00</t>
        </is>
      </c>
      <c r="F30" s="4" t="inlineStr">
        <is>
          <t>500.00</t>
        </is>
      </c>
    </row>
    <row collapsed="false" customFormat="false" customHeight="false" hidden="false" ht="12.1" outlineLevel="0" r="31">
      <c r="A31" s="5" t="s">
        <f>=HYPERLINK("https://leilaoonline.com.br/lote/detalhe/280066", "065")</f>
      </c>
      <c r="B31" s="4" t="s">
        <f>=HYPERLINK("https://leilaoonline.com.br/lote/detalhe/280066", "veja o vídeo!! FIAT/DUCATO MAXI; 2001/2002; BRANCA; DIESEL - FUNCIONANDO")</f>
      </c>
      <c r="C31" s="4" t="inlineStr">
        <is>
          <t>Não vendido</t>
        </is>
      </c>
      <c r="D31" s="4" t="inlineStr">
        <is>
          <t>0</t>
        </is>
      </c>
      <c r="E31" s="5" t="inlineStr">
        <is>
          <t>15.000,00</t>
        </is>
      </c>
      <c r="F31" s="4" t="inlineStr">
        <is>
          <t>500.00</t>
        </is>
      </c>
    </row>
    <row collapsed="false" customFormat="false" customHeight="false" hidden="false" ht="12.1" outlineLevel="0" r="32">
      <c r="A32" s="5" t="s">
        <f>=HYPERLINK("https://leilaoonline.com.br/lote/detalhe/280057", "070")</f>
      </c>
      <c r="B32" s="4" t="s">
        <f>=HYPERLINK("https://leilaoonline.com.br/lote/detalhe/280057", "LOTE COM CAMINHÃO VOLVO/VM 270 8X2R; 2014/2015; PRATA; DIESEL E REBOQUE R/METALF .A PRCT 2E; 2022/2022; PRETA")</f>
      </c>
      <c r="C32" s="4" t="inlineStr">
        <is>
          <t>Não vendido</t>
        </is>
      </c>
      <c r="D32" s="4" t="inlineStr">
        <is>
          <t>0</t>
        </is>
      </c>
      <c r="E32" s="5" t="inlineStr">
        <is>
          <t>200.000,00</t>
        </is>
      </c>
      <c r="F32" s="4" t="inlineStr">
        <is>
          <t>1750.00</t>
        </is>
      </c>
    </row>
    <row collapsed="false" customFormat="false" customHeight="false" hidden="false" ht="12.1" outlineLevel="0" r="33">
      <c r="A33" s="5" t="s">
        <f>=HYPERLINK("https://leilaoonline.com.br/lote/detalhe/280071", "075")</f>
      </c>
      <c r="B33" s="4" t="s">
        <f>=HYPERLINK("https://leilaoonline.com.br/lote/detalhe/280071", "CAMINHONETE CHEVROLET S10 LS; ANO 2018/2019; 4X4 CD; COR PRATA; COMB. DIESEL - FUNCIONANDO")</f>
      </c>
      <c r="C33" s="4" t="inlineStr">
        <is>
          <t>Não vendido</t>
        </is>
      </c>
      <c r="D33" s="4" t="inlineStr">
        <is>
          <t>7</t>
        </is>
      </c>
      <c r="E33" s="5" t="inlineStr">
        <is>
          <t>38.000,00</t>
        </is>
      </c>
      <c r="F33" s="4" t="inlineStr">
        <is>
          <t>500.00</t>
        </is>
      </c>
    </row>
    <row collapsed="false" customFormat="false" customHeight="false" hidden="false" ht="12.1" outlineLevel="0" r="34">
      <c r="A34" s="5" t="s">
        <f>=HYPERLINK("https://leilaoonline.com.br/lote/detalhe/280072", "080")</f>
      </c>
      <c r="B34" s="4" t="s">
        <f>=HYPERLINK("https://leilaoonline.com.br/lote/detalhe/280072", "veja o vídeo!! CAMINHÃO FORD/F12000 L; 1995/1995; BRANCA; DIESEL; C/ MUNCK - FUNCIONANDO")</f>
      </c>
      <c r="C34" s="4" t="inlineStr">
        <is>
          <t>Não vendido</t>
        </is>
      </c>
      <c r="D34" s="4" t="inlineStr">
        <is>
          <t>8</t>
        </is>
      </c>
      <c r="E34" s="5" t="inlineStr">
        <is>
          <t>48.750,00</t>
        </is>
      </c>
      <c r="F34" s="4" t="inlineStr">
        <is>
          <t>500.00</t>
        </is>
      </c>
    </row>
    <row collapsed="false" customFormat="false" customHeight="false" hidden="false" ht="12.1" outlineLevel="0" r="35">
      <c r="A35" s="5" t="s">
        <f>=HYPERLINK("https://leilaoonline.com.br/lote/detalhe/280069", "085")</f>
      </c>
      <c r="B35" s="4" t="s">
        <f>=HYPERLINK("https://leilaoonline.com.br/lote/detalhe/280069", "I/MBENZ 313SF RONTAN AMB; 2003/2004; BRANCA; DIESEL - NÃO FUNCIONA")</f>
      </c>
      <c r="C35" s="4" t="inlineStr">
        <is>
          <t>Não vendido</t>
        </is>
      </c>
      <c r="D35" s="4" t="inlineStr">
        <is>
          <t>0</t>
        </is>
      </c>
      <c r="E35" s="5" t="inlineStr">
        <is>
          <t>15.000,00</t>
        </is>
      </c>
      <c r="F35" s="4" t="inlineStr">
        <is>
          <t>500.00</t>
        </is>
      </c>
    </row>
    <row collapsed="false" customFormat="false" customHeight="false" hidden="false" ht="12.1" outlineLevel="0" r="36">
      <c r="A36" s="5" t="s">
        <f>=HYPERLINK("https://leilaoonline.com.br/lote/detalhe/280073", "090")</f>
      </c>
      <c r="B36" s="4" t="s">
        <f>=HYPERLINK("https://leilaoonline.com.br/lote/detalhe/280073", "CAMINHÃO M. BENZ/LK 1113; 1980/1981; AMARELA; DIESEL; BASCULANTE; DIREÇÃO HIDRÁULICA")</f>
      </c>
      <c r="C36" s="4" t="inlineStr">
        <is>
          <t>Não vendido</t>
        </is>
      </c>
      <c r="D36" s="4" t="inlineStr">
        <is>
          <t>3</t>
        </is>
      </c>
      <c r="E36" s="5" t="inlineStr">
        <is>
          <t>38.000,00</t>
        </is>
      </c>
      <c r="F36" s="4" t="inlineStr">
        <is>
          <t>500.00</t>
        </is>
      </c>
    </row>
    <row collapsed="false" customFormat="false" customHeight="false" hidden="false" ht="12.1" outlineLevel="0" r="37">
      <c r="A37" s="5" t="s">
        <f>=HYPERLINK("https://leilaoonline.com.br/lote/detalhe/280074", "095")</f>
      </c>
      <c r="B37" s="4" t="s">
        <f>=HYPERLINK("https://leilaoonline.com.br/lote/detalhe/280074", "FORD/JEEP; 1973/1973; COR VERDE; COMB. GASOLINA")</f>
      </c>
      <c r="C37" s="4" t="inlineStr">
        <is>
          <t>Não vendido</t>
        </is>
      </c>
      <c r="D37" s="4" t="inlineStr">
        <is>
          <t>5</t>
        </is>
      </c>
      <c r="E37" s="5" t="inlineStr">
        <is>
          <t>15.000,00</t>
        </is>
      </c>
      <c r="F37" s="4" t="inlineStr">
        <is>
          <t>500.00</t>
        </is>
      </c>
    </row>
    <row collapsed="false" customFormat="false" customHeight="false" hidden="false" ht="12.1" outlineLevel="0" r="38">
      <c r="A38" s="5" t="s">
        <f>=HYPERLINK("https://leilaoonline.com.br/lote/detalhe/280060", "100")</f>
      </c>
      <c r="B38" s="4" t="s">
        <f>=HYPERLINK("https://leilaoonline.com.br/lote/detalhe/280060", "CAMINHONETE CHEVROLET S10 LS; ANO 2018/2019; 4X4 CD; COR PRATA; COMB. DIESEL - FUNCIONANDO")</f>
      </c>
      <c r="C38" s="4" t="inlineStr">
        <is>
          <t>Não vendido</t>
        </is>
      </c>
      <c r="D38" s="4" t="inlineStr">
        <is>
          <t>7</t>
        </is>
      </c>
      <c r="E38" s="5" t="inlineStr">
        <is>
          <t>38.000,00</t>
        </is>
      </c>
      <c r="F38" s="4" t="inlineStr">
        <is>
          <t>500.00</t>
        </is>
      </c>
    </row>
    <row collapsed="false" customFormat="false" customHeight="false" hidden="false" ht="12.1" outlineLevel="0" r="39">
      <c r="A39" s="5" t="s">
        <f>=HYPERLINK("https://leilaoonline.com.br/lote/detalhe/280070", "105")</f>
      </c>
      <c r="B39" s="4" t="s">
        <f>=HYPERLINK("https://leilaoonline.com.br/lote/detalhe/280070", "I/FORD TRANSIT 350L TA; 2013/2013; BRANCA; DIESEL - FUNCIONANDO")</f>
      </c>
      <c r="C39" s="4" t="inlineStr">
        <is>
          <t>Não vendido</t>
        </is>
      </c>
      <c r="D39" s="4" t="inlineStr">
        <is>
          <t>1</t>
        </is>
      </c>
      <c r="E39" s="5" t="inlineStr">
        <is>
          <t>20.000,00</t>
        </is>
      </c>
      <c r="F39" s="4" t="inlineStr">
        <is>
          <t>500.00</t>
        </is>
      </c>
    </row>
    <row collapsed="false" customFormat="false" customHeight="false" hidden="false" ht="12.1" outlineLevel="0" r="40">
      <c r="A40" s="5" t="s">
        <f>=HYPERLINK("https://leilaoonline.com.br/lote/detalhe/280068", "115")</f>
      </c>
      <c r="B40" s="4" t="s">
        <f>=HYPERLINK("https://leilaoonline.com.br/lote/detalhe/280068", "FIAT/DUCATO COMBINATO; ANO 2001; SUCATA - FIM DE VIDA ÚTIL, SEM DIREITO A DOCUMENTO")</f>
      </c>
      <c r="C40" s="4" t="inlineStr">
        <is>
          <t>Não vendido</t>
        </is>
      </c>
      <c r="D40" s="4" t="inlineStr">
        <is>
          <t>0</t>
        </is>
      </c>
      <c r="E40" s="5" t="inlineStr">
        <is>
          <t>5.000,00</t>
        </is>
      </c>
      <c r="F40" s="4" t="inlineStr">
        <is>
          <t>500.00</t>
        </is>
      </c>
    </row>
    <row collapsed="false" customFormat="false" customHeight="false" hidden="false" ht="12.1" outlineLevel="0" r="41">
      <c r="A41" s="5" t="s">
        <f>=HYPERLINK("https://leilaoonline.com.br/lote/detalhe/280058", "120")</f>
      </c>
      <c r="B41" s="4" t="s">
        <f>=HYPERLINK("https://leilaoonline.com.br/lote/detalhe/280058", "CAMINHÃO VW 17.280; 2014/2015; BRANCO; DIESEL; CÂMBIO AUTOMÁTICO; S/ COMPACTADOR MARCA PLANALTO - FUNC. - IPVA 2025 OK")</f>
      </c>
      <c r="C41" s="4" t="inlineStr">
        <is>
          <t>Não vendido</t>
        </is>
      </c>
      <c r="D41" s="4" t="inlineStr">
        <is>
          <t>1</t>
        </is>
      </c>
      <c r="E41" s="5" t="inlineStr">
        <is>
          <t>80.000,00</t>
        </is>
      </c>
      <c r="F41" s="4" t="inlineStr">
        <is>
          <t>1750.00</t>
        </is>
      </c>
    </row>
    <row collapsed="false" customFormat="false" customHeight="false" hidden="false" ht="12.1" outlineLevel="0" r="42">
      <c r="A42" s="5" t="s">
        <f>=HYPERLINK("https://leilaoonline.com.br/lote/detalhe/280063", "125")</f>
      </c>
      <c r="B42" s="4" t="s">
        <f>=HYPERLINK("https://leilaoonline.com.br/lote/detalhe/280063", "CAMINHÃO VOLVO/NH12380 4X2T; 2002/2003; COR BRANCA; COMB. DIESEL")</f>
      </c>
      <c r="C42" s="4" t="inlineStr">
        <is>
          <t>Não vendido</t>
        </is>
      </c>
      <c r="D42" s="4" t="inlineStr">
        <is>
          <t>0</t>
        </is>
      </c>
      <c r="E42" s="5" t="inlineStr">
        <is>
          <t>25.000,00</t>
        </is>
      </c>
      <c r="F42" s="4" t="inlineStr">
        <is>
          <t>500.00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2026-08-27T08:31:04.00Z</dcterms:created>
  <dc:creator>Tellks Tecnologia</dc:creator>
  <cp:revision>0</cp:revision>
</cp:coreProperties>
</file>