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WR-V EX 2018 • Civic LXR 14 • Sandero 15 • Freelander Diesel e Gasolina • Lancer • Ecospor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30/05/2018 14:01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=HYPERLINK("https://leilaoonline.com.br/lote/detalhe/16240", "200")</f>
      </c>
      <c r="B11" s="4" t="s">
        <f>=HYPERLINK("https://leilaoonline.com.br/lote/detalhe/16240", "FORD; KA FLEX; 2012/2013; VERMELHA; ALCO./GASOL")</f>
      </c>
      <c r="C11" s="4" t="inlineStr">
        <is>
          <t>Não vendido</t>
        </is>
      </c>
      <c r="D11" s="4" t="inlineStr">
        <is>
          <t>37</t>
        </is>
      </c>
      <c r="E11" s="5" t="inlineStr">
        <is>
          <t>10.400,00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=HYPERLINK("https://leilaoonline.com.br/lote/detalhe/16241", "202")</f>
      </c>
      <c r="B12" s="4" t="s">
        <f>=HYPERLINK("https://leilaoonline.com.br/lote/detalhe/16241", "GM/ CORSA HATCH MAXX; 2005/2005; ALCO./GASOL. VERMELHA")</f>
      </c>
      <c r="C12" s="4" t="inlineStr">
        <is>
          <t>Não vendido</t>
        </is>
      </c>
      <c r="D12" s="4" t="inlineStr">
        <is>
          <t>19</t>
        </is>
      </c>
      <c r="E12" s="5" t="inlineStr">
        <is>
          <t>11.200,00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=HYPERLINK("https://leilaoonline.com.br/lote/detalhe/16312", "203")</f>
      </c>
      <c r="B13" s="4" t="s">
        <f>=HYPERLINK("https://leilaoonline.com.br/lote/detalhe/16312", "JOGO DE RODAS COM PNEUS 205/55/16")</f>
      </c>
      <c r="C13" s="4" t="inlineStr">
        <is>
          <t>Não vendido</t>
        </is>
      </c>
      <c r="D13" s="4" t="inlineStr">
        <is>
          <t>2</t>
        </is>
      </c>
      <c r="E13" s="5" t="inlineStr">
        <is>
          <t>200,00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=HYPERLINK("https://leilaoonline.com.br/lote/detalhe/16229", "205")</f>
      </c>
      <c r="B14" s="4" t="s">
        <f>=HYPERLINK("https://leilaoonline.com.br/lote/detalhe/16229", "GMC; 6100; 1999/2000; VERMELHA; DIESEL")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50.000,00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=HYPERLINK("https://leilaoonline.com.br/lote/detalhe/16242", "206")</f>
      </c>
      <c r="B15" s="4" t="s">
        <f>=HYPERLINK("https://leilaoonline.com.br/lote/detalhe/16242", "HONDA; CIVIC EXS FLEX (AUTOMATICO); 2007/2007; ALCO/GASOL.; CINZA")</f>
      </c>
      <c r="C15" s="4" t="inlineStr">
        <is>
          <t>Não vendido</t>
        </is>
      </c>
      <c r="D15" s="4" t="inlineStr">
        <is>
          <t>28</t>
        </is>
      </c>
      <c r="E15" s="5" t="inlineStr">
        <is>
          <t>19.750,00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=HYPERLINK("https://leilaoonline.com.br/lote/detalhe/16282", "207")</f>
      </c>
      <c r="B16" s="4" t="s">
        <f>=HYPERLINK("https://leilaoonline.com.br/lote/detalhe/16282", "HONDA/CITY EX CVT; 2015/2015; ALCO./GASOL; CINZA; APROX. 10.000KM")</f>
      </c>
      <c r="C16" s="4" t="inlineStr">
        <is>
          <t>Não vendido</t>
        </is>
      </c>
      <c r="D16" s="4" t="inlineStr">
        <is>
          <t>33</t>
        </is>
      </c>
      <c r="E16" s="5" t="inlineStr">
        <is>
          <t>33.500,00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=HYPERLINK("https://leilaoonline.com.br/lote/detalhe/16224", "210")</f>
      </c>
      <c r="B17" s="4" t="s">
        <f>=HYPERLINK("https://leilaoonline.com.br/lote/detalhe/16224", "MMC; L200 SPORT 4X4 HPE; 2005/2005; PRETA; DIESEL - AUTOMATICO")</f>
      </c>
      <c r="C17" s="4" t="inlineStr">
        <is>
          <t>Não vendido</t>
        </is>
      </c>
      <c r="D17" s="4" t="inlineStr">
        <is>
          <t>29</t>
        </is>
      </c>
      <c r="E17" s="5" t="inlineStr">
        <is>
          <t>26.100,00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=HYPERLINK("https://leilaoonline.com.br/lote/detalhe/16243", "211")</f>
      </c>
      <c r="B18" s="4" t="s">
        <f>=HYPERLINK("https://leilaoonline.com.br/lote/detalhe/16243", "RENAULT; SANDERO DYNA 16R; 2015/2015; PRATA; ALCO./GASOL.")</f>
      </c>
      <c r="C18" s="4" t="inlineStr">
        <is>
          <t>Não vendido</t>
        </is>
      </c>
      <c r="D18" s="4" t="inlineStr">
        <is>
          <t>18</t>
        </is>
      </c>
      <c r="E18" s="5" t="inlineStr">
        <is>
          <t>23.250,00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=HYPERLINK("https://leilaoonline.com.br/lote/detalhe/16311", "212")</f>
      </c>
      <c r="B19" s="4" t="s">
        <f>=HYPERLINK("https://leilaoonline.com.br/lote/detalhe/16311", "JOGO DE RODAS 205/60/15 - 05 FUROS")</f>
      </c>
      <c r="C19" s="4" t="inlineStr">
        <is>
          <t>Não vendido</t>
        </is>
      </c>
      <c r="D19" s="4" t="inlineStr">
        <is>
          <t>3</t>
        </is>
      </c>
      <c r="E19" s="5" t="inlineStr">
        <is>
          <t>300,00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=HYPERLINK("https://leilaoonline.com.br/lote/detalhe/16283", "215")</f>
      </c>
      <c r="B20" s="4" t="s">
        <f>=HYPERLINK("https://leilaoonline.com.br/lote/detalhe/16283", "HONDA WR-V CVT 2017/2018; ALCO./GASOL., CINZA - APROX. 6.600KM")</f>
      </c>
      <c r="C20" s="4" t="inlineStr">
        <is>
          <t>Não vendido</t>
        </is>
      </c>
      <c r="D20" s="4" t="inlineStr">
        <is>
          <t>88</t>
        </is>
      </c>
      <c r="E20" s="5" t="inlineStr">
        <is>
          <t>53.750,00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=HYPERLINK("https://leilaoonline.com.br/lote/detalhe/16225", "220")</f>
      </c>
      <c r="B21" s="4" t="s">
        <f>=HYPERLINK("https://leilaoonline.com.br/lote/detalhe/16225", "PEUGEOT; 2008 ALURE AT; 2016/2017; PRETA; ALCO/GASOL.")</f>
      </c>
      <c r="C21" s="4" t="inlineStr">
        <is>
          <t>Vendido</t>
        </is>
      </c>
      <c r="D21" s="4" t="inlineStr">
        <is>
          <t>74</t>
        </is>
      </c>
      <c r="E21" s="5" t="inlineStr">
        <is>
          <t>40.500,00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=HYPERLINK("https://leilaoonline.com.br/lote/detalhe/16226", "221")</f>
      </c>
      <c r="B22" s="4" t="s">
        <f>=HYPERLINK("https://leilaoonline.com.br/lote/detalhe/16226", "I, LR FREELANDER 2 SD4 SE; 2012/2012, VERDE, DIESEL, ")</f>
      </c>
      <c r="C22" s="4" t="inlineStr">
        <is>
          <t>Não vendido</t>
        </is>
      </c>
      <c r="D22" s="4" t="inlineStr">
        <is>
          <t>33</t>
        </is>
      </c>
      <c r="E22" s="5" t="inlineStr">
        <is>
          <t>49.400,00</t>
        </is>
      </c>
      <c r="F22" s="4" t="inlineStr">
        <is>
          <t>150.00</t>
        </is>
      </c>
    </row>
    <row collapsed="false" customFormat="false" customHeight="false" hidden="false" ht="12.1" outlineLevel="0" r="23">
      <c r="A23" s="5" t="s">
        <f>=HYPERLINK("https://leilaoonline.com.br/lote/detalhe/16228", "222")</f>
      </c>
      <c r="B23" s="4" t="s">
        <f>=HYPERLINK("https://leilaoonline.com.br/lote/detalhe/16228", "HONDA CIVIC LXR 2.0; 2013/2014; CINZA; ALCO./GASOL.")</f>
      </c>
      <c r="C23" s="4" t="inlineStr">
        <is>
          <t>Não vendido</t>
        </is>
      </c>
      <c r="D23" s="4" t="inlineStr">
        <is>
          <t>88</t>
        </is>
      </c>
      <c r="E23" s="5" t="inlineStr">
        <is>
          <t>39.750,00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=HYPERLINK("https://leilaoonline.com.br/lote/detalhe/16236", "223")</f>
      </c>
      <c r="B24" s="4" t="s">
        <f>=HYPERLINK("https://leilaoonline.com.br/lote/detalhe/16236", "RENAULT/ MEGANE DYN 16; 2006/2007; PRATA; ALCO,/GASOL. ")</f>
      </c>
      <c r="C24" s="4" t="inlineStr">
        <is>
          <t>Não vendido</t>
        </is>
      </c>
      <c r="D24" s="4" t="inlineStr">
        <is>
          <t>4</t>
        </is>
      </c>
      <c r="E24" s="5" t="inlineStr">
        <is>
          <t>9.500,00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=HYPERLINK("https://leilaoonline.com.br/lote/detalhe/16233", "224")</f>
      </c>
      <c r="B25" s="4" t="s">
        <f>=HYPERLINK("https://leilaoonline.com.br/lote/detalhe/16233", "I/ MMC LANCER 2.0 "GT"; 2012/2012; PRETA; GASOLINA; "COMPLETO COM TETO E CAMBIO BORBOLETA"")</f>
      </c>
      <c r="C25" s="4" t="inlineStr">
        <is>
          <t>Não vendido</t>
        </is>
      </c>
      <c r="D25" s="4" t="inlineStr">
        <is>
          <t>54</t>
        </is>
      </c>
      <c r="E25" s="5" t="inlineStr">
        <is>
          <t>32.750,00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=HYPERLINK("https://leilaoonline.com.br/lote/detalhe/16313", "236")</f>
      </c>
      <c r="B26" s="4" t="s">
        <f>=HYPERLINK("https://leilaoonline.com.br/lote/detalhe/16313", "JOGO DE RODAS COM PNEUS 195/65/R15")</f>
      </c>
      <c r="C26" s="4" t="inlineStr">
        <is>
          <t>Não vendido</t>
        </is>
      </c>
      <c r="D26" s="4" t="inlineStr">
        <is>
          <t>4</t>
        </is>
      </c>
      <c r="E26" s="5" t="inlineStr">
        <is>
          <t>600,00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=HYPERLINK("https://leilaoonline.com.br/lote/detalhe/16221", "238")</f>
      </c>
      <c r="B27" s="4" t="s">
        <f>=HYPERLINK("https://leilaoonline.com.br/lote/detalhe/16221", "I/ VW PASSAT VAR 2.0T; 2006/2007; GASOLINA; BLINDADO")</f>
      </c>
      <c r="C27" s="4" t="inlineStr">
        <is>
          <t>Vendido</t>
        </is>
      </c>
      <c r="D27" s="4" t="inlineStr">
        <is>
          <t>24</t>
        </is>
      </c>
      <c r="E27" s="5" t="inlineStr">
        <is>
          <t>16.250,00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=HYPERLINK("https://leilaoonline.com.br/lote/detalhe/16310", "239")</f>
      </c>
      <c r="B28" s="4" t="s">
        <f>=HYPERLINK("https://leilaoonline.com.br/lote/detalhe/16310", " GM/ CELTA  1.0 LS, ANO/MOD 2011/2012, ALCO./GASOL.; PRATA")</f>
      </c>
      <c r="C28" s="4" t="inlineStr">
        <is>
          <t>Não vendido</t>
        </is>
      </c>
      <c r="D28" s="4" t="inlineStr">
        <is>
          <t>5</t>
        </is>
      </c>
      <c r="E28" s="5" t="inlineStr">
        <is>
          <t>8.250,00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=HYPERLINK("https://leilaoonline.com.br/lote/detalhe/16231", "240")</f>
      </c>
      <c r="B29" s="4" t="s">
        <f>=HYPERLINK("https://leilaoonline.com.br/lote/detalhe/16231", "FIAT/SIENA FIRE 16V, ANO 2003, ALCO/GASOL., PRETA")</f>
      </c>
      <c r="C29" s="4" t="inlineStr">
        <is>
          <t>Não vendido</t>
        </is>
      </c>
      <c r="D29" s="4" t="inlineStr">
        <is>
          <t>10</t>
        </is>
      </c>
      <c r="E29" s="5" t="inlineStr">
        <is>
          <t>7.500,00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=HYPERLINK("https://leilaoonline.com.br/lote/detalhe/16285", "249")</f>
      </c>
      <c r="B30" s="4" t="s">
        <f>=HYPERLINK("https://leilaoonline.com.br/lote/detalhe/16285", "JOGO DE RODAS COM PNEUS 195/55/15")</f>
      </c>
      <c r="C30" s="4" t="inlineStr">
        <is>
          <t>Não vendido</t>
        </is>
      </c>
      <c r="D30" s="4" t="inlineStr">
        <is>
          <t>3</t>
        </is>
      </c>
      <c r="E30" s="5" t="inlineStr">
        <is>
          <t>500,00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=HYPERLINK("https://leilaoonline.com.br/lote/detalhe/16239", "250")</f>
      </c>
      <c r="B31" s="4" t="s">
        <f>=HYPERLINK("https://leilaoonline.com.br/lote/detalhe/16239", "JOGO DE RODAS COM PNEUS 205/60/15")</f>
      </c>
      <c r="C31" s="4" t="inlineStr">
        <is>
          <t>Não vendido</t>
        </is>
      </c>
      <c r="D31" s="4" t="inlineStr">
        <is>
          <t>6</t>
        </is>
      </c>
      <c r="E31" s="5" t="inlineStr">
        <is>
          <t>650,00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=HYPERLINK("https://leilaoonline.com.br/lote/detalhe/16284", "251")</f>
      </c>
      <c r="B32" s="4" t="s">
        <f>=HYPERLINK("https://leilaoonline.com.br/lote/detalhe/16284", "JOGO DE RODAS COM PNEUS 205/40/17")</f>
      </c>
      <c r="C32" s="4" t="inlineStr">
        <is>
          <t>Não vendido</t>
        </is>
      </c>
      <c r="D32" s="4" t="inlineStr">
        <is>
          <t>9</t>
        </is>
      </c>
      <c r="E32" s="5" t="inlineStr">
        <is>
          <t>1.000,00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=HYPERLINK("https://leilaoonline.com.br/lote/detalhe/16244", "266")</f>
      </c>
      <c r="B33" s="4" t="s">
        <f>=HYPERLINK("https://leilaoonline.com.br/lote/detalhe/16244", "FORD ECOSPORT FSL AUTOMÁTICA 2.0, 2012/2013; ALCO./GASOLI.; PRETA")</f>
      </c>
      <c r="C33" s="4" t="inlineStr">
        <is>
          <t>Não vendido</t>
        </is>
      </c>
      <c r="D33" s="4" t="inlineStr">
        <is>
          <t>11</t>
        </is>
      </c>
      <c r="E33" s="5" t="inlineStr">
        <is>
          <t>25.500,00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=HYPERLINK("https://leilaoonline.com.br/lote/detalhe/16227", "268")</f>
      </c>
      <c r="B34" s="4" t="s">
        <f>=HYPERLINK("https://leilaoonline.com.br/lote/detalhe/16227", "I, LR FREELANDER 2 SE; 2007/2007, PRETA, GASOLINA, ")</f>
      </c>
      <c r="C34" s="4" t="inlineStr">
        <is>
          <t>Não vendido</t>
        </is>
      </c>
      <c r="D34" s="4" t="inlineStr">
        <is>
          <t>40</t>
        </is>
      </c>
      <c r="E34" s="5" t="inlineStr">
        <is>
          <t>26.000,00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=HYPERLINK("https://leilaoonline.com.br/lote/detalhe/16222", "270")</f>
      </c>
      <c r="B35" s="4" t="s">
        <f>=HYPERLINK("https://leilaoonline.com.br/lote/detalhe/16222", "PEUGEOT; 208 GRIFFE A; 2013/2014; BRANCA; ALCO/GASOL. - IPVA, DPVAT 2018 PAGO - ")</f>
      </c>
      <c r="C35" s="4" t="inlineStr">
        <is>
          <t>Vendido</t>
        </is>
      </c>
      <c r="D35" s="4" t="inlineStr">
        <is>
          <t>32</t>
        </is>
      </c>
      <c r="E35" s="5" t="inlineStr">
        <is>
          <t>27.750,00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=HYPERLINK("https://leilaoonline.com.br/lote/detalhe/16214", "271")</f>
      </c>
      <c r="B36" s="4" t="s">
        <f>=HYPERLINK("https://leilaoonline.com.br/lote/detalhe/16214", "FIAT/STILO SPORTING FLEX, 2008/2009, ALCO./GASOL")</f>
      </c>
      <c r="C36" s="4" t="inlineStr">
        <is>
          <t>Não vendido</t>
        </is>
      </c>
      <c r="D36" s="4" t="inlineStr">
        <is>
          <t>47</t>
        </is>
      </c>
      <c r="E36" s="5" t="inlineStr">
        <is>
          <t>12.750,00</t>
        </is>
      </c>
      <c r="F36" s="4" t="inlineStr">
        <is>
          <t>150.00</t>
        </is>
      </c>
    </row>
    <row collapsed="false" customFormat="false" customHeight="false" hidden="false" ht="12.1" outlineLevel="0" r="37">
      <c r="A37" s="5" t="s">
        <f>=HYPERLINK("https://leilaoonline.com.br/lote/detalhe/16235", "272")</f>
      </c>
      <c r="B37" s="4" t="s">
        <f>=HYPERLINK("https://leilaoonline.com.br/lote/detalhe/16235", "I; FORD TRST "TRANSIT" MODIFICAR TP; 2010/2010; BRANCA, DIESEL")</f>
      </c>
      <c r="C37" s="4" t="inlineStr">
        <is>
          <t>Não vendido</t>
        </is>
      </c>
      <c r="D37" s="4" t="inlineStr">
        <is>
          <t>19</t>
        </is>
      </c>
      <c r="E37" s="5" t="inlineStr">
        <is>
          <t>16.000,00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=HYPERLINK("https://leilaoonline.com.br/lote/detalhe/16218", "275")</f>
      </c>
      <c r="B38" s="4" t="s">
        <f>=HYPERLINK("https://leilaoonline.com.br/lote/detalhe/16218", "VW/GOL 1.0 GIV, ANO/MOD 2013/14, BRANCA, FLEX - PLACA FINAL 81")</f>
      </c>
      <c r="C38" s="4" t="inlineStr">
        <is>
          <t>Não vendido</t>
        </is>
      </c>
      <c r="D38" s="4" t="inlineStr">
        <is>
          <t>33</t>
        </is>
      </c>
      <c r="E38" s="5" t="inlineStr">
        <is>
          <t>7.850,00</t>
        </is>
      </c>
      <c r="F38" s="4" t="inlineStr">
        <is>
          <t>150.00</t>
        </is>
      </c>
    </row>
    <row collapsed="false" customFormat="false" customHeight="false" hidden="false" ht="12.1" outlineLevel="0" r="39">
      <c r="A39" s="5" t="s">
        <f>=HYPERLINK("https://leilaoonline.com.br/lote/detalhe/16238", "290")</f>
      </c>
      <c r="B39" s="4" t="s">
        <f>=HYPERLINK("https://leilaoonline.com.br/lote/detalhe/16238", "VW/18.310 TITAN; 2005/2005; BRANCA; DIESEL")</f>
      </c>
      <c r="C39" s="4" t="inlineStr">
        <is>
          <t>Não vendido</t>
        </is>
      </c>
      <c r="D39" s="4" t="inlineStr">
        <is>
          <t>7</t>
        </is>
      </c>
      <c r="E39" s="5" t="inlineStr">
        <is>
          <t>21.500,00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=HYPERLINK("https://leilaoonline.com.br/lote/detalhe/16220", "293")</f>
      </c>
      <c r="B40" s="4" t="s">
        <f>=HYPERLINK("https://leilaoonline.com.br/lote/detalhe/16220", "VW/GOL 1.0 GIV, ANO/MOD 2013/14, BRANCA, FLEX - PLACA FINAL 10")</f>
      </c>
      <c r="C40" s="4" t="inlineStr">
        <is>
          <t>Não vendido</t>
        </is>
      </c>
      <c r="D40" s="4" t="inlineStr">
        <is>
          <t>29</t>
        </is>
      </c>
      <c r="E40" s="5" t="inlineStr">
        <is>
          <t>7.800,00</t>
        </is>
      </c>
      <c r="F40" s="4" t="inlineStr">
        <is>
          <t>150.00</t>
        </is>
      </c>
    </row>
    <row collapsed="false" customFormat="false" customHeight="false" hidden="false" ht="12.1" outlineLevel="0" r="41">
      <c r="A41" s="5" t="s">
        <f>=HYPERLINK("https://leilaoonline.com.br/lote/detalhe/16216", "294")</f>
      </c>
      <c r="B41" s="4" t="s">
        <f>=HYPERLINK("https://leilaoonline.com.br/lote/detalhe/16216", "VW/GOL 1.0 GIV, ANO/MOD 2013/14, BRANCA, FLEX - PLACA FINAL 86")</f>
      </c>
      <c r="C41" s="4" t="inlineStr">
        <is>
          <t>Não vendido</t>
        </is>
      </c>
      <c r="D41" s="4" t="inlineStr">
        <is>
          <t>27</t>
        </is>
      </c>
      <c r="E41" s="5" t="inlineStr">
        <is>
          <t>6.200,00</t>
        </is>
      </c>
      <c r="F41" s="4" t="inlineStr">
        <is>
          <t>150.00</t>
        </is>
      </c>
    </row>
    <row collapsed="false" customFormat="false" customHeight="false" hidden="false" ht="12.1" outlineLevel="0" r="42">
      <c r="A42" s="5" t="s">
        <f>=HYPERLINK("https://leilaoonline.com.br/lote/detalhe/16237", "295")</f>
      </c>
      <c r="B42" s="4" t="s">
        <f>=HYPERLINK("https://leilaoonline.com.br/lote/detalhe/16237", "VW/ 40.300; 2000/2000; BRANCA; DIESEL;")</f>
      </c>
      <c r="C42" s="4" t="inlineStr">
        <is>
          <t>Não vendido</t>
        </is>
      </c>
      <c r="D42" s="4" t="inlineStr">
        <is>
          <t>1</t>
        </is>
      </c>
      <c r="E42" s="5" t="inlineStr">
        <is>
          <t>19.250,00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=HYPERLINK("https://leilaoonline.com.br/lote/detalhe/16215", "305")</f>
      </c>
      <c r="B43" s="4" t="s">
        <f>=HYPERLINK("https://leilaoonline.com.br/lote/detalhe/16215", "VW/GOL 1.0, ANO/MOD 2013/14, BRANCA, FLEX - PLACA FINAL 50")</f>
      </c>
      <c r="C43" s="4" t="inlineStr">
        <is>
          <t>Não vendido</t>
        </is>
      </c>
      <c r="D43" s="4" t="inlineStr">
        <is>
          <t>57</t>
        </is>
      </c>
      <c r="E43" s="5" t="inlineStr">
        <is>
          <t>12.050,00</t>
        </is>
      </c>
      <c r="F43" s="4" t="inlineStr">
        <is>
          <t>150.00</t>
        </is>
      </c>
    </row>
    <row collapsed="false" customFormat="false" customHeight="false" hidden="false" ht="12.1" outlineLevel="0" r="44">
      <c r="A44" s="5" t="s">
        <f>=HYPERLINK("https://leilaoonline.com.br/lote/detalhe/16219", "306")</f>
      </c>
      <c r="B44" s="4" t="s">
        <f>=HYPERLINK("https://leilaoonline.com.br/lote/detalhe/16219", "VW/GOL 1.0 GIV, ANO/MOD 2013/14, BRANCA, FLEX - PLACA FINAL 33")</f>
      </c>
      <c r="C44" s="4" t="inlineStr">
        <is>
          <t>Não vendido</t>
        </is>
      </c>
      <c r="D44" s="4" t="inlineStr">
        <is>
          <t>28</t>
        </is>
      </c>
      <c r="E44" s="5" t="inlineStr">
        <is>
          <t>7.450,00</t>
        </is>
      </c>
      <c r="F44" s="4" t="inlineStr">
        <is>
          <t>150.00</t>
        </is>
      </c>
    </row>
    <row collapsed="false" customFormat="false" customHeight="false" hidden="false" ht="12.1" outlineLevel="0" r="45">
      <c r="A45" s="5" t="s">
        <f>=HYPERLINK("https://leilaoonline.com.br/lote/detalhe/16213", "310")</f>
      </c>
      <c r="B45" s="4" t="s">
        <f>=HYPERLINK("https://leilaoonline.com.br/lote/detalhe/16213", "ROLO COMPACTADOR DYNAPAC MOD CG11; MOTOR AGRALE DIESEL")</f>
      </c>
      <c r="C45" s="4" t="inlineStr">
        <is>
          <t>Não vendido</t>
        </is>
      </c>
      <c r="D45" s="4" t="inlineStr">
        <is>
          <t>5</t>
        </is>
      </c>
      <c r="E45" s="5" t="inlineStr">
        <is>
          <t>2.200,00</t>
        </is>
      </c>
      <c r="F45" s="4" t="inlineStr">
        <is>
          <t>150.00</t>
        </is>
      </c>
    </row>
    <row collapsed="false" customFormat="false" customHeight="false" hidden="false" ht="12.1" outlineLevel="0" r="46">
      <c r="A46" s="5" t="s">
        <f>=HYPERLINK("https://leilaoonline.com.br/lote/detalhe/16217", "312")</f>
      </c>
      <c r="B46" s="4" t="s">
        <f>=HYPERLINK("https://leilaoonline.com.br/lote/detalhe/16217", "VW/GOL 1.0 GIV, ANO/MOD 2013/14, BRANCA, FLEX")</f>
      </c>
      <c r="C46" s="4" t="inlineStr">
        <is>
          <t>Não vendido</t>
        </is>
      </c>
      <c r="D46" s="4" t="inlineStr">
        <is>
          <t>32</t>
        </is>
      </c>
      <c r="E46" s="5" t="inlineStr">
        <is>
          <t>7.400,00</t>
        </is>
      </c>
      <c r="F46" s="4" t="inlineStr">
        <is>
          <t>150.00</t>
        </is>
      </c>
    </row>
    <row collapsed="false" customFormat="false" customHeight="false" hidden="false" ht="12.1" outlineLevel="0" r="47">
      <c r="A47" s="5" t="s">
        <f>=HYPERLINK("https://leilaoonline.com.br/lote/detalhe/16234", "314")</f>
      </c>
      <c r="B47" s="4" t="s">
        <f>=HYPERLINK("https://leilaoonline.com.br/lote/detalhe/16234", "I; FORD TRST "TRANSIT" MODIFICAR TP; 2010/2011; BRANCA, DIESEL")</f>
      </c>
      <c r="C47" s="4" t="inlineStr">
        <is>
          <t>Não vendido</t>
        </is>
      </c>
      <c r="D47" s="4" t="inlineStr">
        <is>
          <t>51</t>
        </is>
      </c>
      <c r="E47" s="5" t="inlineStr">
        <is>
          <t>15.000,00</t>
        </is>
      </c>
      <c r="F47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2026-04-19T13:24:17.00Z</dcterms:created>
  <dc:creator>Tellks Tecnologia</dc:creator>
  <cp:revision>0</cp:revision>
</cp:coreProperties>
</file>