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Triton Sport 22 • T. Hilux 16 • Semi Reboque Randon • Empilhadeiras • Retroesc. • Pá Carre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24/04/2025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=HYPERLINK("https://leilaoonline.com.br/lote/detalhe/275207", "001")</f>
      </c>
      <c r="B11" s="4" t="s">
        <f>=HYPERLINK("https://leilaoonline.com.br/lote/detalhe/275207", "FORD/JEEP; 1973/1973; COR VERDE; COMB. GASOLINA")</f>
      </c>
      <c r="C11" s="4" t="inlineStr">
        <is>
          <t>Não vendido</t>
        </is>
      </c>
      <c r="D11" s="4" t="inlineStr">
        <is>
          <t>16</t>
        </is>
      </c>
      <c r="E11" s="5" t="inlineStr">
        <is>
          <t>17.500,00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=HYPERLINK("https://leilaoonline.com.br/lote/detalhe/275208", "003")</f>
      </c>
      <c r="B12" s="4" t="s">
        <f>=HYPERLINK("https://leilaoonline.com.br/lote/detalhe/275208", "CAMINHÃO PIPA M. BENZ/LK 1513; 1980/1980; COR AMARELA; COMB. DIESEL; C/ 2 EIXOS - FUNCIONANDO")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21.000,00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=HYPERLINK("https://leilaoonline.com.br/lote/detalhe/274919", "005")</f>
      </c>
      <c r="B13" s="4" t="s">
        <f>=HYPERLINK("https://leilaoonline.com.br/lote/detalhe/274919", "CAMINHÃO M. BENZ/LK 1113; 1980/1981; AMARELA; DIESEL; BASCULANTE; DIREÇÃO HIDRÁULICA")</f>
      </c>
      <c r="C13" s="4" t="inlineStr">
        <is>
          <t>Não vendido</t>
        </is>
      </c>
      <c r="D13" s="4" t="inlineStr">
        <is>
          <t>34</t>
        </is>
      </c>
      <c r="E13" s="5" t="inlineStr">
        <is>
          <t>51.500,00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=HYPERLINK("https://leilaoonline.com.br/lote/detalhe/275209", "007")</f>
      </c>
      <c r="B14" s="4" t="s">
        <f>=HYPERLINK("https://leilaoonline.com.br/lote/detalhe/275209", "CAÇAMBA; MARCA PASTRE; DE 20M3; C/ RESERVATÓRIO E PISTÃO")</f>
      </c>
      <c r="C14" s="4" t="inlineStr">
        <is>
          <t>Vendido</t>
        </is>
      </c>
      <c r="D14" s="4" t="inlineStr">
        <is>
          <t>54</t>
        </is>
      </c>
      <c r="E14" s="5" t="inlineStr">
        <is>
          <t>54.000,00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=HYPERLINK("https://leilaoonline.com.br/lote/detalhe/274935", "010")</f>
      </c>
      <c r="B15" s="4" t="s">
        <f>=HYPERLINK("https://leilaoonline.com.br/lote/detalhe/274935", "TRANSBORDO PARA GRÃOS; CAP. APROX. 15 TONELADAS; ENGATE RAQUETE; C/ PNEUS DE ALTA FLUTUAÇÃO E BITOLA LARGA")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=HYPERLINK("https://leilaoonline.com.br/lote/detalhe/274929", "015")</f>
      </c>
      <c r="B16" s="4" t="s">
        <f>=HYPERLINK("https://leilaoonline.com.br/lote/detalhe/274929", "veja o vídeo!! CARREGADEIRA DE CANA MASSEY FERGUSON; MODELO 290 4X4; ANO 2007 - EQUIP. TRABALHANDO OPERACIONAL")</f>
      </c>
      <c r="C16" s="4" t="inlineStr">
        <is>
          <t>Não vendido</t>
        </is>
      </c>
      <c r="D16" s="4" t="inlineStr">
        <is>
          <t>11</t>
        </is>
      </c>
      <c r="E16" s="5" t="inlineStr">
        <is>
          <t>60.000,00</t>
        </is>
      </c>
      <c r="F16" s="4" t="inlineStr">
        <is>
          <t>1750.00</t>
        </is>
      </c>
    </row>
    <row collapsed="false" customFormat="false" customHeight="false" hidden="false" ht="12.1" outlineLevel="0" r="17">
      <c r="A17" s="5" t="s">
        <f>=HYPERLINK("https://leilaoonline.com.br/lote/detalhe/275213", "019")</f>
      </c>
      <c r="B17" s="4" t="s">
        <f>=HYPERLINK("https://leilaoonline.com.br/lote/detalhe/275213", "veja o vídeo!! PÁ CARREGADEIRA DUAC; MODELO 946; ANO 2021; HORÍMETRO 887 - EQUIP. FUNCIONANDO E TRABALHANDO")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53.500,00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=HYPERLINK("https://leilaoonline.com.br/lote/detalhe/274927", "020")</f>
      </c>
      <c r="B18" s="4" t="s">
        <f>=HYPERLINK("https://leilaoonline.com.br/lote/detalhe/274927", "veja o vídeo!! PÁ CARREGADEIRA CATERPILLAR; MODELO 924F - EQUIP. TRABALHANDO")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42.500,00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=HYPERLINK("https://leilaoonline.com.br/lote/detalhe/274926", "021")</f>
      </c>
      <c r="B19" s="4" t="s">
        <f>=HYPERLINK("https://leilaoonline.com.br/lote/detalhe/274926", "veja o vídeo!! PÁ CARREGADEIRA CATERPILLAR; MODELO 950F; ANO 1997; CABINE CLIMATIZADA - EQUIP. TRABALHANDO")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55.000,00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=HYPERLINK("https://leilaoonline.com.br/lote/detalhe/274923", "022")</f>
      </c>
      <c r="B20" s="4" t="s">
        <f>=HYPERLINK("https://leilaoonline.com.br/lote/detalhe/274923", "veja o vídeo!! PÁ CARREGADEIRA CATERPILLAR; CABINE CLIMATIZADA - EQUIP. TRABALHANDO")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37.500,00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=HYPERLINK("https://leilaoonline.com.br/lote/detalhe/274946", "023")</f>
      </c>
      <c r="B21" s="4" t="s">
        <f>=HYPERLINK("https://leilaoonline.com.br/lote/detalhe/274946", "veja o vídeo!! PÁ CARREGADEIRA CATERPILLAR; MODELO 938K; ANO 2020 - EQUIP. FUNCIONANDO")</f>
      </c>
      <c r="C21" s="4" t="inlineStr">
        <is>
          <t>Não vendido</t>
        </is>
      </c>
      <c r="D21" s="4" t="inlineStr">
        <is>
          <t>44</t>
        </is>
      </c>
      <c r="E21" s="5" t="inlineStr">
        <is>
          <t>182.500,00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=HYPERLINK("https://leilaoonline.com.br/lote/detalhe/274920", "024")</f>
      </c>
      <c r="B22" s="4" t="s">
        <f>=HYPERLINK("https://leilaoonline.com.br/lote/detalhe/274920", "veja o vídeo!! PÁ CARREGADEIRA MICHIGAN; MODELO 55C - EQUIP. OPERACIONAL, FUNCIONANDO E TRABALHANDO")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45.000,00</t>
        </is>
      </c>
      <c r="F22" s="4" t="inlineStr">
        <is>
          <t>1750.00</t>
        </is>
      </c>
    </row>
    <row collapsed="false" customFormat="false" customHeight="false" hidden="false" ht="12.1" outlineLevel="0" r="23">
      <c r="A23" s="5" t="s">
        <f>=HYPERLINK("https://leilaoonline.com.br/lote/detalhe/274928", "025")</f>
      </c>
      <c r="B23" s="4" t="s">
        <f>=HYPERLINK("https://leilaoonline.com.br/lote/detalhe/274928", "veja o vídeo!! PÁ CARREGADEIRA LOADER; MODELO 957H; ANO 2017; MOTOR CUMMINS - EQUIP. TRABALHANDO")</f>
      </c>
      <c r="C23" s="4" t="inlineStr">
        <is>
          <t>Não vendido</t>
        </is>
      </c>
      <c r="D23" s="4" t="inlineStr">
        <is>
          <t>11</t>
        </is>
      </c>
      <c r="E23" s="5" t="inlineStr">
        <is>
          <t>65.000,00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=HYPERLINK("https://leilaoonline.com.br/lote/detalhe/274944", "030")</f>
      </c>
      <c r="B24" s="4" t="s">
        <f>=HYPERLINK("https://leilaoonline.com.br/lote/detalhe/274944", "ROLO COMPACTADOR MULLER; MODELO VAP 70; MOTOR MERCEDES BENZ - EQUIP. OPERACIONAL, TRABALHANDO E VIBRANDO")</f>
      </c>
      <c r="C24" s="4" t="inlineStr">
        <is>
          <t>Não vendido</t>
        </is>
      </c>
      <c r="D24" s="4" t="inlineStr">
        <is>
          <t>25</t>
        </is>
      </c>
      <c r="E24" s="5" t="inlineStr">
        <is>
          <t>67.000,00</t>
        </is>
      </c>
      <c r="F24" s="4" t="inlineStr">
        <is>
          <t>1750.00</t>
        </is>
      </c>
    </row>
    <row collapsed="false" customFormat="false" customHeight="false" hidden="false" ht="12.1" outlineLevel="0" r="25">
      <c r="A25" s="5" t="s">
        <f>=HYPERLINK("https://leilaoonline.com.br/lote/detalhe/274922", "035")</f>
      </c>
      <c r="B25" s="4" t="s">
        <f>=HYPERLINK("https://leilaoonline.com.br/lote/detalhe/274922", "veja o vídeo!! RETROESCAVADEIRA XCMG; MODELO XT870BR-I; TRAÇADA 4X4; ANO 2020; HORAS 2.682 - FUNCIONANDO")</f>
      </c>
      <c r="C25" s="4" t="inlineStr">
        <is>
          <t>Não vendido</t>
        </is>
      </c>
      <c r="D25" s="4" t="inlineStr">
        <is>
          <t>8</t>
        </is>
      </c>
      <c r="E25" s="5" t="inlineStr">
        <is>
          <t>67.500,00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=HYPERLINK("https://leilaoonline.com.br/lote/detalhe/274924", "040")</f>
      </c>
      <c r="B26" s="4" t="s">
        <f>=HYPERLINK("https://leilaoonline.com.br/lote/detalhe/274924", "SEMI-REBOQUE R/RANDON SR CT; 2016/2017; COR AMARELA ; C/ 12 PNEUS; MEDIDAS NAS ESPECIFICAÇÕES - EQUIP. TRABALHANDO")</f>
      </c>
      <c r="C26" s="4" t="inlineStr">
        <is>
          <t>Não vendido</t>
        </is>
      </c>
      <c r="D26" s="4" t="inlineStr">
        <is>
          <t>40</t>
        </is>
      </c>
      <c r="E26" s="5" t="inlineStr">
        <is>
          <t>170.500,00</t>
        </is>
      </c>
      <c r="F26" s="4" t="inlineStr">
        <is>
          <t>1750.00</t>
        </is>
      </c>
    </row>
    <row collapsed="false" customFormat="false" customHeight="false" hidden="false" ht="12.1" outlineLevel="0" r="27">
      <c r="A27" s="5" t="s">
        <f>=HYPERLINK("https://leilaoonline.com.br/lote/detalhe/274931", "045")</f>
      </c>
      <c r="B27" s="4" t="s">
        <f>=HYPERLINK("https://leilaoonline.com.br/lote/detalhe/274931", "veja o vídeo!! I/TOYOTA HILUX CDSRVA4FD; 2016/2016; PRATA; DIESEL - FUNCIONANDO")</f>
      </c>
      <c r="C27" s="4" t="inlineStr">
        <is>
          <t>Não vendido</t>
        </is>
      </c>
      <c r="D27" s="4" t="inlineStr">
        <is>
          <t>38</t>
        </is>
      </c>
      <c r="E27" s="5" t="inlineStr">
        <is>
          <t>115.250,00</t>
        </is>
      </c>
      <c r="F27" s="4" t="inlineStr">
        <is>
          <t>1750.00</t>
        </is>
      </c>
    </row>
    <row collapsed="false" customFormat="false" customHeight="false" hidden="false" ht="12.1" outlineLevel="0" r="28">
      <c r="A28" s="5" t="s">
        <f>=HYPERLINK("https://leilaoonline.com.br/lote/detalhe/274930", "047")</f>
      </c>
      <c r="B28" s="4" t="s">
        <f>=HYPERLINK("https://leilaoonline.com.br/lote/detalhe/274930", "veja o vídeo!! MMC/TRITON SPORT HPE S; 2021/2022; AZUL; DIESEL - FUNCIONANDO - IPVA 2025 OK")</f>
      </c>
      <c r="C28" s="4" t="inlineStr">
        <is>
          <t>Não vendido</t>
        </is>
      </c>
      <c r="D28" s="4" t="inlineStr">
        <is>
          <t>37</t>
        </is>
      </c>
      <c r="E28" s="5" t="inlineStr">
        <is>
          <t>105.250,00</t>
        </is>
      </c>
      <c r="F28" s="4" t="inlineStr">
        <is>
          <t>1750.00</t>
        </is>
      </c>
    </row>
    <row collapsed="false" customFormat="false" customHeight="false" hidden="false" ht="12.1" outlineLevel="0" r="29">
      <c r="A29" s="5" t="s">
        <f>=HYPERLINK("https://leilaoonline.com.br/lote/detalhe/274939", "050")</f>
      </c>
      <c r="B29" s="4" t="s">
        <f>=HYPERLINK("https://leilaoonline.com.br/lote/detalhe/274939", "TRATOR MASSEY FERGUSON 35X; ANO INDEFINIDO; MOTOR 4CC")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=HYPERLINK("https://leilaoonline.com.br/lote/detalhe/274943", "052")</f>
      </c>
      <c r="B30" s="4" t="s">
        <f>=HYPERLINK("https://leilaoonline.com.br/lote/detalhe/274943", "veja o vídeo!! TRATOR AGRÍCOLA JOHN DEERE; MODELO 7185J; ANO 2011 - EQUIP. TRABALHANDO ")</f>
      </c>
      <c r="C30" s="4" t="inlineStr">
        <is>
          <t>Não vendido</t>
        </is>
      </c>
      <c r="D30" s="4" t="inlineStr">
        <is>
          <t>25</t>
        </is>
      </c>
      <c r="E30" s="5" t="inlineStr">
        <is>
          <t>110.000,00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=HYPERLINK("https://leilaoonline.com.br/lote/detalhe/274936", "055")</f>
      </c>
      <c r="B31" s="4" t="s">
        <f>=HYPERLINK("https://leilaoonline.com.br/lote/detalhe/274936", "TRATOR FORD 4600; ANO 1978 -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=HYPERLINK("https://leilaoonline.com.br/lote/detalhe/274934", "057")</f>
      </c>
      <c r="B32" s="4" t="s">
        <f>=HYPERLINK("https://leilaoonline.com.br/lote/detalhe/274934", "veja o vídeo!! TRATOR TOBATA C/ ROTATIVA; SEM ANO DE IDENTIFICAÇÃO - SOMENTE VÍDEO")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=HYPERLINK("https://leilaoonline.com.br/lote/detalhe/274938", "059")</f>
      </c>
      <c r="B33" s="4" t="s">
        <f>=HYPERLINK("https://leilaoonline.com.br/lote/detalhe/274938", "MICRO TRATOR AGRALE")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=HYPERLINK("https://leilaoonline.com.br/lote/detalhe/274932", "061")</f>
      </c>
      <c r="B34" s="4" t="s">
        <f>=HYPERLINK("https://leilaoonline.com.br/lote/detalhe/274932", "veja o vídeo!! TRATOR VALTRA BH 145; ANO 2014 - MOTOR FUNCIONANDO")</f>
      </c>
      <c r="C34" s="4" t="inlineStr">
        <is>
          <t>Não vendido</t>
        </is>
      </c>
      <c r="D34" s="4" t="inlineStr">
        <is>
          <t>39</t>
        </is>
      </c>
      <c r="E34" s="5" t="inlineStr">
        <is>
          <t>106.500,00</t>
        </is>
      </c>
      <c r="F34" s="4" t="inlineStr">
        <is>
          <t>1750.00</t>
        </is>
      </c>
    </row>
    <row collapsed="false" customFormat="false" customHeight="false" hidden="false" ht="12.1" outlineLevel="0" r="35">
      <c r="A35" s="5" t="s">
        <f>=HYPERLINK("https://leilaoonline.com.br/lote/detalhe/274942", "065")</f>
      </c>
      <c r="B35" s="4" t="s">
        <f>=HYPERLINK("https://leilaoonline.com.br/lote/detalhe/274942", "EMPILHADEIRA CLARK; CAP. APROX. 7 TON; À DIESEL; AUTOMÁTICA; MOTOR PERKINS 4CC; SEM IDENT. DE ANO")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=HYPERLINK("https://leilaoonline.com.br/lote/detalhe/274921", "066")</f>
      </c>
      <c r="B36" s="4" t="s">
        <f>=HYPERLINK("https://leilaoonline.com.br/lote/detalhe/274921", "EMPILHADEIRA CLARK C/ CAPACIDADE DE APROX. 7 TON; MOTOR CHEVROLET 6 CILINDROS - FUNC. (NÃO ACOMPANHA CILINDRO DE GÁS)")</f>
      </c>
      <c r="C36" s="4" t="inlineStr">
        <is>
          <t>Não vendido</t>
        </is>
      </c>
      <c r="D36" s="4" t="inlineStr">
        <is>
          <t>21</t>
        </is>
      </c>
      <c r="E36" s="5" t="inlineStr">
        <is>
          <t>35.000,00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=HYPERLINK("https://leilaoonline.com.br/lote/detalhe/274940", "067")</f>
      </c>
      <c r="B37" s="4" t="s">
        <f>=HYPERLINK("https://leilaoonline.com.br/lote/detalhe/274940", "veja o vídeo!! EMPILHADEIRA CLARK; 7 TONELADAS; DIESEL - FUNCIONANDO")</f>
      </c>
      <c r="C37" s="4" t="inlineStr">
        <is>
          <t>Não vendido</t>
        </is>
      </c>
      <c r="D37" s="4" t="inlineStr">
        <is>
          <t>10</t>
        </is>
      </c>
      <c r="E37" s="5" t="inlineStr">
        <is>
          <t>21.250,00</t>
        </is>
      </c>
      <c r="F37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2026-08-27T08:38:53.00Z</dcterms:created>
  <dc:creator>Tellks Tecnologia</dc:creator>
  <cp:revision>0</cp:revision>
</cp:coreProperties>
</file>