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3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N. Frontier XE 21 • Pajero 13 • HR-V 21 • Onix LTZ 23 • Ford Ka 11 • Hilux 08 • CR-V • Out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12/02/2025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=HYPERLINK("https://leilaoonline.com.br/lote/detalhe/266561", "010")</f>
      </c>
      <c r="B11" s="4" t="s">
        <f>=HYPERLINK("https://leilaoonline.com.br/lote/detalhe/266561", "CITROEN C3 STYLE ED.PURE TECH 1.2 12V; 2017; COR BRANCA; ALCO./GASOL. - FUNCIONANDO")</f>
      </c>
      <c r="C11" s="4" t="inlineStr">
        <is>
          <t>Não vendido</t>
        </is>
      </c>
      <c r="D11" s="4" t="inlineStr">
        <is>
          <t>5</t>
        </is>
      </c>
      <c r="E11" s="5" t="inlineStr">
        <is>
          <t>17.000,00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=HYPERLINK("https://leilaoonline.com.br/lote/detalhe/265885", "015")</f>
      </c>
      <c r="B12" s="4" t="s">
        <f>=HYPERLINK("https://leilaoonline.com.br/lote/detalhe/265885", "veja o vídeo!! I/BMW 535I FR71; 2010/2011; CINZA; GASOLINA - FUNCIONANDO")</f>
      </c>
      <c r="C12" s="4" t="inlineStr">
        <is>
          <t>Não vendido</t>
        </is>
      </c>
      <c r="D12" s="4" t="inlineStr">
        <is>
          <t>2</t>
        </is>
      </c>
      <c r="E12" s="5" t="inlineStr">
        <is>
          <t>60.000,00</t>
        </is>
      </c>
      <c r="F12" s="4" t="inlineStr">
        <is>
          <t>1250.00</t>
        </is>
      </c>
    </row>
    <row collapsed="false" customFormat="false" customHeight="false" hidden="false" ht="12.1" outlineLevel="0" r="13">
      <c r="A13" s="5" t="s">
        <f>=HYPERLINK("https://leilaoonline.com.br/lote/detalhe/265854", "030")</f>
      </c>
      <c r="B13" s="4" t="s">
        <f>=HYPERLINK("https://leilaoonline.com.br/lote/detalhe/265854", "veja o vídeo!! I/NISSAN FRONTIER XE X4; 2021/2021; CINZA; DIESEL - FUNCIONANDO")</f>
      </c>
      <c r="C13" s="4" t="inlineStr">
        <is>
          <t>Não vendido</t>
        </is>
      </c>
      <c r="D13" s="4" t="inlineStr">
        <is>
          <t>33</t>
        </is>
      </c>
      <c r="E13" s="5" t="inlineStr">
        <is>
          <t>97.750,00</t>
        </is>
      </c>
      <c r="F13" s="4" t="inlineStr">
        <is>
          <t>1750.00</t>
        </is>
      </c>
    </row>
    <row collapsed="false" customFormat="false" customHeight="false" hidden="false" ht="12.1" outlineLevel="0" r="14">
      <c r="A14" s="5" t="s">
        <f>=HYPERLINK("https://leilaoonline.com.br/lote/detalhe/265864", "035")</f>
      </c>
      <c r="B14" s="4" t="s">
        <f>=HYPERLINK("https://leilaoonline.com.br/lote/detalhe/265864", "veja o vídeo!! MMC/PAJERO TR4 FL 2WD HP; 2012/2013; CINZA; ALCO./GASOL. - FUNCIONANDO")</f>
      </c>
      <c r="C14" s="4" t="inlineStr">
        <is>
          <t>Não vendido</t>
        </is>
      </c>
      <c r="D14" s="4" t="inlineStr">
        <is>
          <t>4</t>
        </is>
      </c>
      <c r="E14" s="5" t="inlineStr">
        <is>
          <t>36.250,00</t>
        </is>
      </c>
      <c r="F14" s="4" t="inlineStr">
        <is>
          <t>1250.00</t>
        </is>
      </c>
    </row>
    <row collapsed="false" customFormat="false" customHeight="false" hidden="false" ht="12.1" outlineLevel="0" r="15">
      <c r="A15" s="5" t="s">
        <f>=HYPERLINK("https://leilaoonline.com.br/lote/detalhe/265860", "040")</f>
      </c>
      <c r="B15" s="4" t="s">
        <f>=HYPERLINK("https://leilaoonline.com.br/lote/detalhe/265860", "veja o vídeo!! CHEV/ONIX 10TAT LTZ; 2022/2023; BRANCA; ALCO./GASOL. - FUNC. - APROX. 13.000KM -  IPVA 2025 OK - FIPE APROX.: R$ 85.953,00")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30.000,00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=HYPERLINK("https://leilaoonline.com.br/lote/detalhe/265886", "043")</f>
      </c>
      <c r="B16" s="4" t="s">
        <f>=HYPERLINK("https://leilaoonline.com.br/lote/detalhe/265886", "NISSAN/FRONTIER SE 25 X2; 2010/2011; PRATA; DIESEL - FUNCIONANDO")</f>
      </c>
      <c r="C16" s="4" t="inlineStr">
        <is>
          <t>Não vendido</t>
        </is>
      </c>
      <c r="D16" s="4" t="inlineStr">
        <is>
          <t>17</t>
        </is>
      </c>
      <c r="E16" s="5" t="inlineStr">
        <is>
          <t>45.000,00</t>
        </is>
      </c>
      <c r="F16" s="4" t="inlineStr">
        <is>
          <t>1250.00</t>
        </is>
      </c>
    </row>
    <row collapsed="false" customFormat="false" customHeight="false" hidden="false" ht="12.1" outlineLevel="0" r="17">
      <c r="A17" s="5" t="s">
        <f>=HYPERLINK("https://leilaoonline.com.br/lote/detalhe/265857", "045")</f>
      </c>
      <c r="B17" s="4" t="s">
        <f>=HYPERLINK("https://leilaoonline.com.br/lote/detalhe/265857", "veja o vídeo!! HONDA/HR-V EXL CVT; 2021/2021; CINZA; ALCO./GASOL. - FUNCIONANDO")</f>
      </c>
      <c r="C17" s="4" t="inlineStr">
        <is>
          <t>Não vendido</t>
        </is>
      </c>
      <c r="D17" s="4" t="inlineStr">
        <is>
          <t>2</t>
        </is>
      </c>
      <c r="E17" s="5" t="inlineStr">
        <is>
          <t>46.250,00</t>
        </is>
      </c>
      <c r="F17" s="4" t="inlineStr">
        <is>
          <t>1250.00</t>
        </is>
      </c>
    </row>
    <row collapsed="false" customFormat="false" customHeight="false" hidden="false" ht="12.1" outlineLevel="0" r="18">
      <c r="A18" s="5" t="s">
        <f>=HYPERLINK("https://leilaoonline.com.br/lote/detalhe/265862", "050")</f>
      </c>
      <c r="B18" s="4" t="s">
        <f>=HYPERLINK("https://leilaoonline.com.br/lote/detalhe/265862", "veja o vídeo!! CHEVROLET/S10 LS FS2; 2012/2013; BRANCA; ALCO./GASOL. - FUNCIONANDO - APROX. 71.350KM")</f>
      </c>
      <c r="C18" s="4" t="inlineStr">
        <is>
          <t>Não vendido</t>
        </is>
      </c>
      <c r="D18" s="4" t="inlineStr">
        <is>
          <t>4</t>
        </is>
      </c>
      <c r="E18" s="5" t="inlineStr">
        <is>
          <t>33.750,00</t>
        </is>
      </c>
      <c r="F18" s="4" t="inlineStr">
        <is>
          <t>1250.00</t>
        </is>
      </c>
    </row>
    <row collapsed="false" customFormat="false" customHeight="false" hidden="false" ht="12.1" outlineLevel="0" r="19">
      <c r="A19" s="5" t="s">
        <f>=HYPERLINK("https://leilaoonline.com.br/lote/detalhe/265863", "055")</f>
      </c>
      <c r="B19" s="4" t="s">
        <f>=HYPERLINK("https://leilaoonline.com.br/lote/detalhe/265863", "veja o vídeo!! I/HONDA CR-V EXL; 2010/2011; CINZA; GASOLINA - FUNCIONANDO")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20.000,00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=HYPERLINK("https://leilaoonline.com.br/lote/detalhe/265856", "060")</f>
      </c>
      <c r="B20" s="4" t="s">
        <f>=HYPERLINK("https://leilaoonline.com.br/lote/detalhe/265856", "veja o vídeo!! FORD/KA FLEX; 2010/2011; PRETA; ALCO./GASOL. - FUNCIONANDO")</f>
      </c>
      <c r="C20" s="4" t="inlineStr">
        <is>
          <t>Não vendido</t>
        </is>
      </c>
      <c r="D20" s="4" t="inlineStr">
        <is>
          <t>7</t>
        </is>
      </c>
      <c r="E20" s="5" t="inlineStr">
        <is>
          <t>14.000,00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=HYPERLINK("https://leilaoonline.com.br/lote/detalhe/265859", "065")</f>
      </c>
      <c r="B21" s="4" t="s">
        <f>=HYPERLINK("https://leilaoonline.com.br/lote/detalhe/265859", "veja o vídeo!! FIAT/TORO FREEDOM AT6; 2019/2020; BRANCA; ALCO./GASOL. - FUNCIONANDO")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35.000,00</t>
        </is>
      </c>
      <c r="F21" s="4" t="inlineStr">
        <is>
          <t>1250.00</t>
        </is>
      </c>
    </row>
    <row collapsed="false" customFormat="false" customHeight="false" hidden="false" ht="12.1" outlineLevel="0" r="22">
      <c r="A22" s="5" t="s">
        <f>=HYPERLINK("https://leilaoonline.com.br/lote/detalhe/265861", "070")</f>
      </c>
      <c r="B22" s="4" t="s">
        <f>=HYPERLINK("https://leilaoonline.com.br/lote/detalhe/265861", "FIAT/DUCATO COMBINATO; ANO 2001; SUCATA - FIM DE VIDA ÚTIL, SEM DIREITO A DOCUMENTO")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5.000,00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=HYPERLINK("https://leilaoonline.com.br/lote/detalhe/265865", "075")</f>
      </c>
      <c r="B23" s="4" t="s">
        <f>=HYPERLINK("https://leilaoonline.com.br/lote/detalhe/265865", "veja o vídeo!! I/HONDA CR-V EXL FLEX; 2014/2014; CINZA; ALCO./GASOL. - FUNCIONANDO")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20.000,00</t>
        </is>
      </c>
      <c r="F23" s="4" t="inlineStr">
        <is>
          <t>1250.00</t>
        </is>
      </c>
    </row>
    <row collapsed="false" customFormat="false" customHeight="false" hidden="false" ht="12.1" outlineLevel="0" r="24">
      <c r="A24" s="5" t="s">
        <f>=HYPERLINK("https://leilaoonline.com.br/lote/detalhe/265842", "080")</f>
      </c>
      <c r="B24" s="4" t="s">
        <f>=HYPERLINK("https://leilaoonline.com.br/lote/detalhe/265842", "veja o vídeo!! I/TOYOTA HILUX CD4X4 SRV; 2007/2008; PRETA; DIESEL - FUNCIONANDO")</f>
      </c>
      <c r="C24" s="4" t="inlineStr">
        <is>
          <t>Não vendido</t>
        </is>
      </c>
      <c r="D24" s="4" t="inlineStr">
        <is>
          <t>15</t>
        </is>
      </c>
      <c r="E24" s="5" t="inlineStr">
        <is>
          <t>58.750,00</t>
        </is>
      </c>
      <c r="F24" s="4" t="inlineStr">
        <is>
          <t>1250.00</t>
        </is>
      </c>
    </row>
    <row collapsed="false" customFormat="false" customHeight="false" hidden="false" ht="12.1" outlineLevel="0" r="25">
      <c r="A25" s="5" t="s">
        <f>=HYPERLINK("https://leilaoonline.com.br/lote/detalhe/265830", "085")</f>
      </c>
      <c r="B25" s="4" t="s">
        <f>=HYPERLINK("https://leilaoonline.com.br/lote/detalhe/265830", "veja o vídeo!! IVECO/DAILYCITY3813 VAN; 2006/2006; BRANCA; DIESEL - FUNCIONANDO")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35.000,00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=HYPERLINK("https://leilaoonline.com.br/lote/detalhe/265844", "090")</f>
      </c>
      <c r="B26" s="4" t="s">
        <f>=HYPERLINK("https://leilaoonline.com.br/lote/detalhe/265844", "veja o vídeo!! NISSAN/KICKS SENSE CVT; 2023/2024; PRATA; ALCO./GASOL. - FUNC. - IPVA 2025 OK - FIPE APROX.: R$ 104.158,00")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40.000,00</t>
        </is>
      </c>
      <c r="F26" s="4" t="inlineStr">
        <is>
          <t>1250.00</t>
        </is>
      </c>
    </row>
    <row collapsed="false" customFormat="false" customHeight="false" hidden="false" ht="12.1" outlineLevel="0" r="27">
      <c r="A27" s="5" t="s">
        <f>=HYPERLINK("https://leilaoonline.com.br/lote/detalhe/265843", "095")</f>
      </c>
      <c r="B27" s="4" t="s">
        <f>=HYPERLINK("https://leilaoonline.com.br/lote/detalhe/265843", "veja o vídeo!! CHEVROLET/COBALT 1.4 LTZ; 2014/2015; CINZA; ALCO./GASOL. - FUNCIONANDO")</f>
      </c>
      <c r="C27" s="4" t="inlineStr">
        <is>
          <t>Não vendido</t>
        </is>
      </c>
      <c r="D27" s="4" t="inlineStr">
        <is>
          <t>2</t>
        </is>
      </c>
      <c r="E27" s="5" t="inlineStr">
        <is>
          <t>18.500,00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=HYPERLINK("https://leilaoonline.com.br/lote/detalhe/265832", "100")</f>
      </c>
      <c r="B28" s="4" t="s">
        <f>=HYPERLINK("https://leilaoonline.com.br/lote/detalhe/265832", "veja o vídeo!! VW/GOL 1.0L MC4; 2019/2020; BRANCO; ALCO./GASOL. - FUNCIONANDO")</f>
      </c>
      <c r="C28" s="4" t="inlineStr">
        <is>
          <t>Não vendido</t>
        </is>
      </c>
      <c r="D28" s="4" t="inlineStr">
        <is>
          <t>1</t>
        </is>
      </c>
      <c r="E28" s="5" t="inlineStr">
        <is>
          <t>15.000,00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=HYPERLINK("https://leilaoonline.com.br/lote/detalhe/265858", "105")</f>
      </c>
      <c r="B29" s="4" t="s">
        <f>=HYPERLINK("https://leilaoonline.com.br/lote/detalhe/265858", "veja o vídeo!! RENAULT/SANDERO PR1616VA; 2011/2012; PRATA; ALCO./GASOL. - FUNCIONANDO")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15.000,00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=HYPERLINK("https://leilaoonline.com.br/lote/detalhe/265837", "110")</f>
      </c>
      <c r="B30" s="4" t="s">
        <f>=HYPERLINK("https://leilaoonline.com.br/lote/detalhe/265837", "veja o vídeo!! I/KIA CERATO EX3 1.6ATNB; 2011/2012; PRATA; ALCO./GASOL. - FUNCIONANDO")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15.000,00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=HYPERLINK("https://leilaoonline.com.br/lote/detalhe/265836", "115")</f>
      </c>
      <c r="B31" s="4" t="s">
        <f>=HYPERLINK("https://leilaoonline.com.br/lote/detalhe/265836", "veja o vídeo!! VW/VOYAGE 1.6L MB5; 2020/2021; PRATA; ALCO./GASOL. - FUNCIONANDO ")</f>
      </c>
      <c r="C31" s="4" t="inlineStr">
        <is>
          <t>Não vendido</t>
        </is>
      </c>
      <c r="D31" s="4" t="inlineStr">
        <is>
          <t>8</t>
        </is>
      </c>
      <c r="E31" s="5" t="inlineStr">
        <is>
          <t>23.500,00</t>
        </is>
      </c>
      <c r="F31" s="4" t="inlineStr">
        <is>
          <t>500.00</t>
        </is>
      </c>
    </row>
    <row collapsed="false" customFormat="false" customHeight="false" hidden="false" ht="12.1" outlineLevel="0" r="32">
      <c r="A32" s="5" t="s">
        <f>=HYPERLINK("https://leilaoonline.com.br/lote/detalhe/265835", "120")</f>
      </c>
      <c r="B32" s="4" t="s">
        <f>=HYPERLINK("https://leilaoonline.com.br/lote/detalhe/265835", "veja o vídeo!! HONDA/HR-V EX CVT; 2019/2020; BRANCA; ALCO./GASOL. - FUNCIONANDO - IPVA 2025 OK")</f>
      </c>
      <c r="C32" s="4" t="inlineStr">
        <is>
          <t>Não vendido</t>
        </is>
      </c>
      <c r="D32" s="4" t="inlineStr">
        <is>
          <t>2</t>
        </is>
      </c>
      <c r="E32" s="5" t="inlineStr">
        <is>
          <t>45.000,00</t>
        </is>
      </c>
      <c r="F32" s="4" t="inlineStr">
        <is>
          <t>1250.00</t>
        </is>
      </c>
    </row>
    <row collapsed="false" customFormat="false" customHeight="false" hidden="false" ht="12.1" outlineLevel="0" r="33">
      <c r="A33" s="5" t="s">
        <f>=HYPERLINK("https://leilaoonline.com.br/lote/detalhe/265841", "125")</f>
      </c>
      <c r="B33" s="4" t="s">
        <f>=HYPERLINK("https://leilaoonline.com.br/lote/detalhe/265841", "veja o vídeo!! FIAT/UNO WAY 1.4; 2015/2016; BRANCA; ALCO./GASOL. - FUNCIONANDO")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15.000,00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=HYPERLINK("https://leilaoonline.com.br/lote/detalhe/265853", "130")</f>
      </c>
      <c r="B34" s="4" t="s">
        <f>=HYPERLINK("https://leilaoonline.com.br/lote/detalhe/265853", "veja o vídeo!! KIA/SPORTAGE; 2013/2014; BRANCA; ALCO./GASOL. - FUNCIONANDO - IPVA 2025 OK")</f>
      </c>
      <c r="C34" s="4" t="inlineStr">
        <is>
          <t>Não vendido</t>
        </is>
      </c>
      <c r="D34" s="4" t="inlineStr">
        <is>
          <t>2</t>
        </is>
      </c>
      <c r="E34" s="5" t="inlineStr">
        <is>
          <t>30.000,00</t>
        </is>
      </c>
      <c r="F34" s="4" t="inlineStr">
        <is>
          <t>1250.00</t>
        </is>
      </c>
    </row>
    <row collapsed="false" customFormat="false" customHeight="false" hidden="false" ht="12.1" outlineLevel="0" r="35">
      <c r="A35" s="5" t="s">
        <f>=HYPERLINK("https://leilaoonline.com.br/lote/detalhe/265846", "135")</f>
      </c>
      <c r="B35" s="4" t="s">
        <f>=HYPERLINK("https://leilaoonline.com.br/lote/detalhe/265846", "veja o vídeo!! I/HONDA CR-V EXL; 2008/2008; PRATA; GASOLINA - FUNCIONANDO - IPVA 2025 OK")</f>
      </c>
      <c r="C35" s="4" t="inlineStr">
        <is>
          <t>Não vendido</t>
        </is>
      </c>
      <c r="D35" s="4" t="inlineStr">
        <is>
          <t>7</t>
        </is>
      </c>
      <c r="E35" s="5" t="inlineStr">
        <is>
          <t>18.000,00</t>
        </is>
      </c>
      <c r="F35" s="4" t="inlineStr">
        <is>
          <t>500.00</t>
        </is>
      </c>
    </row>
    <row collapsed="false" customFormat="false" customHeight="false" hidden="false" ht="12.1" outlineLevel="0" r="36">
      <c r="A36" s="5" t="s">
        <f>=HYPERLINK("https://leilaoonline.com.br/lote/detalhe/265848", "140")</f>
      </c>
      <c r="B36" s="4" t="s">
        <f>=HYPERLINK("https://leilaoonline.com.br/lote/detalhe/265848", "veja o vídeo!! I/M. BENZ SLK 250 CGI; 2014/2014; VERMELHA; GASOLINA - FUNC.- FIPE: R$ 198.192,00")</f>
      </c>
      <c r="C36" s="4" t="inlineStr">
        <is>
          <t>Não vendido</t>
        </is>
      </c>
      <c r="D36" s="4" t="inlineStr">
        <is>
          <t>15</t>
        </is>
      </c>
      <c r="E36" s="5" t="inlineStr">
        <is>
          <t>130.000,00</t>
        </is>
      </c>
      <c r="F36" s="4" t="inlineStr">
        <is>
          <t>1750.00</t>
        </is>
      </c>
    </row>
    <row collapsed="false" customFormat="false" customHeight="false" hidden="false" ht="12.1" outlineLevel="0" r="37">
      <c r="A37" s="5" t="s">
        <f>=HYPERLINK("https://leilaoonline.com.br/lote/detalhe/265838", "145")</f>
      </c>
      <c r="B37" s="4" t="s">
        <f>=HYPERLINK("https://leilaoonline.com.br/lote/detalhe/265838", "veja o vídeo!! I/RENAULT CLIO EXP1016VH; 2014/2015; PRETA; ALCO./GASOL. - FUNCIONANDO")</f>
      </c>
      <c r="C37" s="4" t="inlineStr">
        <is>
          <t>Vendido</t>
        </is>
      </c>
      <c r="D37" s="4" t="inlineStr">
        <is>
          <t>23</t>
        </is>
      </c>
      <c r="E37" s="5" t="inlineStr">
        <is>
          <t>16.000,00</t>
        </is>
      </c>
      <c r="F37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2026-07-12T21:44:45.00Z</dcterms:created>
  <dc:creator>Tellks Tecnologia</dc:creator>
  <cp:revision>0</cp:revision>
</cp:coreProperties>
</file>