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ONIX LT2 24 • M. BENZ A250 19 • PALIO WK 11 • SILVERADO 98 • DUSTER • N. FRONTIER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19/09/2024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=HYPERLINK("https://leilaoonline.com.br/lote/detalhe/248487", "020")</f>
      </c>
      <c r="B11" s="4" t="s">
        <f>=HYPERLINK("https://leilaoonline.com.br/lote/detalhe/248487", "veja o vídeo!! I/LR FREELANDER 2 SE I6; 2008/2008; PRETA; GASOLINA - FUNCIONANDO - IPVA 2024 OK")</f>
      </c>
      <c r="C11" s="4" t="inlineStr">
        <is>
          <t>Vendido</t>
        </is>
      </c>
      <c r="D11" s="4" t="inlineStr">
        <is>
          <t>31</t>
        </is>
      </c>
      <c r="E11" s="5" t="inlineStr">
        <is>
          <t>25.000,00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=HYPERLINK("https://leilaoonline.com.br/lote/detalhe/248264", "025")</f>
      </c>
      <c r="B12" s="4" t="s">
        <f>=HYPERLINK("https://leilaoonline.com.br/lote/detalhe/248264", "veja o vídeo!! VW/FUSCA 1300 L; 1980/1980; VERDE; GASOLINA - FUNCIONANDO")</f>
      </c>
      <c r="C12" s="4" t="inlineStr">
        <is>
          <t>Não vendido</t>
        </is>
      </c>
      <c r="D12" s="4" t="inlineStr">
        <is>
          <t>4</t>
        </is>
      </c>
      <c r="E12" s="5" t="inlineStr">
        <is>
          <t>5.500,00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=HYPERLINK("https://leilaoonline.com.br/lote/detalhe/248802", "027")</f>
      </c>
      <c r="B13" s="4" t="s">
        <f>=HYPERLINK("https://leilaoonline.com.br/lote/detalhe/248802", "HONDA/CIVIC LX; 2005/2005; DOURADA; GASOLINA - FUNCIONANDO - IPVA 2024 OK")</f>
      </c>
      <c r="C13" s="4" t="inlineStr">
        <is>
          <t>Não vendido</t>
        </is>
      </c>
      <c r="D13" s="4" t="inlineStr">
        <is>
          <t>8</t>
        </is>
      </c>
      <c r="E13" s="5" t="inlineStr">
        <is>
          <t>8.500,00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=HYPERLINK("https://leilaoonline.com.br/lote/detalhe/248001", "030")</f>
      </c>
      <c r="B14" s="4" t="s">
        <f>=HYPERLINK("https://leilaoonline.com.br/lote/detalhe/248001", "veja o vídeo!! CHEV/ONIX 10MT LT2; 2023/2024; PRETA; ALCO./GASOL. - FUNCIONANDO - IPVA 2024 OK")</f>
      </c>
      <c r="C14" s="4" t="inlineStr">
        <is>
          <t>Não vendido</t>
        </is>
      </c>
      <c r="D14" s="4" t="inlineStr">
        <is>
          <t>19</t>
        </is>
      </c>
      <c r="E14" s="5" t="inlineStr">
        <is>
          <t>47.500,00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=HYPERLINK("https://leilaoonline.com.br/lote/detalhe/248002", "035")</f>
      </c>
      <c r="B15" s="4" t="s">
        <f>=HYPERLINK("https://leilaoonline.com.br/lote/detalhe/248002", "veja o vídeo!! NISSAN/FRONTIER LE 25 X4; 2009/2010; PRETA; DIESEL - FUNCIONANDO - IPVA 2024 OK")</f>
      </c>
      <c r="C15" s="4" t="inlineStr">
        <is>
          <t>Não vendido</t>
        </is>
      </c>
      <c r="D15" s="4" t="inlineStr">
        <is>
          <t>3</t>
        </is>
      </c>
      <c r="E15" s="5" t="inlineStr">
        <is>
          <t>22.500,00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=HYPERLINK("https://leilaoonline.com.br/lote/detalhe/248006", "040")</f>
      </c>
      <c r="B16" s="4" t="s">
        <f>=HYPERLINK("https://leilaoonline.com.br/lote/detalhe/248006", "GM SILVERADO 4.1; 1997/1998; COR BRANCA; GASOL./GNV")</f>
      </c>
      <c r="C16" s="4" t="inlineStr">
        <is>
          <t>Não vendido</t>
        </is>
      </c>
      <c r="D16" s="4" t="inlineStr">
        <is>
          <t>5</t>
        </is>
      </c>
      <c r="E16" s="5" t="inlineStr">
        <is>
          <t>29.000,00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=HYPERLINK("https://leilaoonline.com.br/lote/detalhe/248005", "045")</f>
      </c>
      <c r="B17" s="4" t="s">
        <f>=HYPERLINK("https://leilaoonline.com.br/lote/detalhe/248005", "AMBULÂNCIA I/M. BENZ 415 ALLTECH AMB; 2018/2019; BRANCA; DIESEL - NÃO FUNCIONA - IPVA 2024 OK")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75.500,00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=HYPERLINK("https://leilaoonline.com.br/lote/detalhe/248000", "050")</f>
      </c>
      <c r="B18" s="4" t="s">
        <f>=HYPERLINK("https://leilaoonline.com.br/lote/detalhe/248000", "veja o vídeo!! FIAT/PALIO WK ADVEN FLEX; 2010/2011; PRATA; ALCO./GASOL. - FUNCIONANDO - IPVA 2024 OK")</f>
      </c>
      <c r="C18" s="4" t="inlineStr">
        <is>
          <t>Não vendido</t>
        </is>
      </c>
      <c r="D18" s="4" t="inlineStr">
        <is>
          <t>12</t>
        </is>
      </c>
      <c r="E18" s="5" t="inlineStr">
        <is>
          <t>27.500,00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=HYPERLINK("https://leilaoonline.com.br/lote/detalhe/247999", "055")</f>
      </c>
      <c r="B19" s="4" t="s">
        <f>=HYPERLINK("https://leilaoonline.com.br/lote/detalhe/247999", "veja o vídeo!! RENAULT/DUSTER 16 D 4X2; 2011/2012; PRATA; ALCO./GASOL. - FUNCIONANDO")</f>
      </c>
      <c r="C19" s="4" t="inlineStr">
        <is>
          <t>Não vendido</t>
        </is>
      </c>
      <c r="D19" s="4" t="inlineStr">
        <is>
          <t>10</t>
        </is>
      </c>
      <c r="E19" s="5" t="inlineStr">
        <is>
          <t>24.500,00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=HYPERLINK("https://leilaoonline.com.br/lote/detalhe/247996", "060")</f>
      </c>
      <c r="B20" s="4" t="s">
        <f>=HYPERLINK("https://leilaoonline.com.br/lote/detalhe/247996", "veja o vídeo!! FIAT/STRADA ENDURANCE CS; 2021/2022; BRANCA; ALCO./GASOL. - FUNCIONANDO - IPVA 2024 OK")</f>
      </c>
      <c r="C20" s="4" t="inlineStr">
        <is>
          <t>Não vendido</t>
        </is>
      </c>
      <c r="D20" s="4" t="inlineStr">
        <is>
          <t>32</t>
        </is>
      </c>
      <c r="E20" s="5" t="inlineStr">
        <is>
          <t>54.750,00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=HYPERLINK("https://leilaoonline.com.br/lote/detalhe/247998", "065")</f>
      </c>
      <c r="B21" s="4" t="s">
        <f>=HYPERLINK("https://leilaoonline.com.br/lote/detalhe/247998", "veja o vídeo!! I NISSAN FRONTIER S MTX4 4X4; MOD 2021; BRANCA; DIESEL - FUNCIONANDO - IPVA 2024 OK")</f>
      </c>
      <c r="C21" s="4" t="inlineStr">
        <is>
          <t>Não vendido</t>
        </is>
      </c>
      <c r="D21" s="4" t="inlineStr">
        <is>
          <t>43</t>
        </is>
      </c>
      <c r="E21" s="5" t="inlineStr">
        <is>
          <t>91.250,00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=HYPERLINK("https://leilaoonline.com.br/lote/detalhe/248011", "070")</f>
      </c>
      <c r="B22" s="4" t="s">
        <f>=HYPERLINK("https://leilaoonline.com.br/lote/detalhe/248011", "veja o vídeo!! I/M. BENZ A250TURBOSPORT; 2018/2019; PRATA; GASOLINA - FUNCIONANDO - IPVA 2024 OK")</f>
      </c>
      <c r="C22" s="4" t="inlineStr">
        <is>
          <t>Não vendido</t>
        </is>
      </c>
      <c r="D22" s="4" t="inlineStr">
        <is>
          <t>20</t>
        </is>
      </c>
      <c r="E22" s="5" t="inlineStr">
        <is>
          <t>167.500,00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=HYPERLINK("https://leilaoonline.com.br/lote/detalhe/247987", "075")</f>
      </c>
      <c r="B23" s="4" t="s">
        <f>=HYPERLINK("https://leilaoonline.com.br/lote/detalhe/247987", "veja o vídeo!! AUDI/A3 1.8T; 2003/2004; PRATA; GASOLINA - FUNCIONANDO")</f>
      </c>
      <c r="C23" s="4" t="inlineStr">
        <is>
          <t>Não vendido</t>
        </is>
      </c>
      <c r="D23" s="4" t="inlineStr">
        <is>
          <t>11</t>
        </is>
      </c>
      <c r="E23" s="5" t="inlineStr">
        <is>
          <t>10.000,00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=HYPERLINK("https://leilaoonline.com.br/lote/detalhe/248007", "080")</f>
      </c>
      <c r="B24" s="4" t="s">
        <f>=HYPERLINK("https://leilaoonline.com.br/lote/detalhe/248007", "TOYOTA HILUX SW4 SRV 4X4; 2008/2009; COR PRETA; DIESEL - FUNCIONANDO - IPVA 2024 OK")</f>
      </c>
      <c r="C24" s="4" t="inlineStr">
        <is>
          <t>Não vendido</t>
        </is>
      </c>
      <c r="D24" s="4" t="inlineStr">
        <is>
          <t>18</t>
        </is>
      </c>
      <c r="E24" s="5" t="inlineStr">
        <is>
          <t>50.400,00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=HYPERLINK("https://leilaoonline.com.br/lote/detalhe/247997", "085")</f>
      </c>
      <c r="B25" s="4" t="s">
        <f>=HYPERLINK("https://leilaoonline.com.br/lote/detalhe/247997", "CHEVROLET SPIN LS; 2021/2021; PRATA; ALCO./GASOL. - FUNCIONANDO - IPVA 2024 OK")</f>
      </c>
      <c r="C25" s="4" t="inlineStr">
        <is>
          <t>Não vendido</t>
        </is>
      </c>
      <c r="D25" s="4" t="inlineStr">
        <is>
          <t>37</t>
        </is>
      </c>
      <c r="E25" s="5" t="inlineStr">
        <is>
          <t>35.000,00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=HYPERLINK("https://leilaoonline.com.br/lote/detalhe/247993", "090")</f>
      </c>
      <c r="B26" s="4" t="s">
        <f>=HYPERLINK("https://leilaoonline.com.br/lote/detalhe/247993", "veja o vídeo!! HONDA/CITY DX FLEX; 2010/2011; PRATA; GASOL./ALCO./GNV - FUNCIONANDO - IPVA 2024 OK")</f>
      </c>
      <c r="C26" s="4" t="inlineStr">
        <is>
          <t>Não vendido</t>
        </is>
      </c>
      <c r="D26" s="4" t="inlineStr">
        <is>
          <t>24</t>
        </is>
      </c>
      <c r="E26" s="5" t="inlineStr">
        <is>
          <t>26.500,00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=HYPERLINK("https://leilaoonline.com.br/lote/detalhe/247992", "095")</f>
      </c>
      <c r="B27" s="4" t="s">
        <f>=HYPERLINK("https://leilaoonline.com.br/lote/detalhe/247992", "RENAULT/CLIO RT 1.0 16V; 2001/2001; PRATA; GASOLINA - FUNCIONANDO")</f>
      </c>
      <c r="C27" s="4" t="inlineStr">
        <is>
          <t>Não vendido</t>
        </is>
      </c>
      <c r="D27" s="4" t="inlineStr">
        <is>
          <t>9</t>
        </is>
      </c>
      <c r="E27" s="5" t="inlineStr">
        <is>
          <t>7.500,00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=HYPERLINK("https://leilaoonline.com.br/lote/detalhe/248003", "105")</f>
      </c>
      <c r="B28" s="4" t="s">
        <f>=HYPERLINK("https://leilaoonline.com.br/lote/detalhe/248003", "CHEVROLET S10 ADV FD2; MOD 2019; BRANCA; ALCO./GASOL. - FUNCIONANDO - IPVA 2024 OK")</f>
      </c>
      <c r="C28" s="4" t="inlineStr">
        <is>
          <t>Não vendido</t>
        </is>
      </c>
      <c r="D28" s="4" t="inlineStr">
        <is>
          <t>20</t>
        </is>
      </c>
      <c r="E28" s="5" t="inlineStr">
        <is>
          <t>63.750,00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=HYPERLINK("https://leilaoonline.com.br/lote/detalhe/248004", "115")</f>
      </c>
      <c r="B29" s="4" t="s">
        <f>=HYPERLINK("https://leilaoonline.com.br/lote/detalhe/248004", "veja o vídeo!! I/LR FREELANDER2 SD4 SE; 2011/2011; PRATA; DIESEL - FUNCIONANDO - IPVA 2024 OK")</f>
      </c>
      <c r="C29" s="4" t="inlineStr">
        <is>
          <t>Não vendido</t>
        </is>
      </c>
      <c r="D29" s="4" t="inlineStr">
        <is>
          <t>20</t>
        </is>
      </c>
      <c r="E29" s="5" t="inlineStr">
        <is>
          <t>38.750,00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=HYPERLINK("https://leilaoonline.com.br/lote/detalhe/247988", "120")</f>
      </c>
      <c r="B30" s="4" t="s">
        <f>=HYPERLINK("https://leilaoonline.com.br/lote/detalhe/247988", "veja o vídeo!! FIAT/TORO FREEDOM AT6; 2019/2020; BRANCA; ALCO./GASOL. - NÃO FUNCIONA - IPVA 2024 OK")</f>
      </c>
      <c r="C30" s="4" t="inlineStr">
        <is>
          <t>Não vendido</t>
        </is>
      </c>
      <c r="D30" s="4" t="inlineStr">
        <is>
          <t>23</t>
        </is>
      </c>
      <c r="E30" s="5" t="inlineStr">
        <is>
          <t>52.250,00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=HYPERLINK("https://leilaoonline.com.br/lote/detalhe/247991", "125")</f>
      </c>
      <c r="B31" s="4" t="s">
        <f>=HYPERLINK("https://leilaoonline.com.br/lote/detalhe/247991", "GOL 1.6; 2009/2010; COR BRANCA; ALCO./GASOL. - FUNCIONANDO - IPVA 2024 OK")</f>
      </c>
      <c r="C31" s="4" t="inlineStr">
        <is>
          <t>Não vendido</t>
        </is>
      </c>
      <c r="D31" s="4" t="inlineStr">
        <is>
          <t>15</t>
        </is>
      </c>
      <c r="E31" s="5" t="inlineStr">
        <is>
          <t>18.500,00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=HYPERLINK("https://leilaoonline.com.br/lote/detalhe/248008", "130")</f>
      </c>
      <c r="B32" s="4" t="s">
        <f>=HYPERLINK("https://leilaoonline.com.br/lote/detalhe/248008", "SMART FORTWO COUPE 62; 2010/2010; COR FANTASIA; GASOLINA - FUNCIONADO - IPVA 2024 OK")</f>
      </c>
      <c r="C32" s="4" t="inlineStr">
        <is>
          <t>Não vendido</t>
        </is>
      </c>
      <c r="D32" s="4" t="inlineStr">
        <is>
          <t>8</t>
        </is>
      </c>
      <c r="E32" s="5" t="inlineStr">
        <is>
          <t>21.000,00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=HYPERLINK("https://leilaoonline.com.br/lote/detalhe/247989", "135")</f>
      </c>
      <c r="B33" s="4" t="s">
        <f>=HYPERLINK("https://leilaoonline.com.br/lote/detalhe/247989", "veja o vídeo!! I/M. BENZ SLK 250 CGI; 2014/2014; VERMELHA; GASOLINA - FUNCIONANDO")</f>
      </c>
      <c r="C33" s="4" t="inlineStr">
        <is>
          <t>Não vendido</t>
        </is>
      </c>
      <c r="D33" s="4" t="inlineStr">
        <is>
          <t>6</t>
        </is>
      </c>
      <c r="E33" s="5" t="inlineStr">
        <is>
          <t>62.500,00</t>
        </is>
      </c>
      <c r="F33" s="4" t="inlineStr">
        <is>
          <t>2500.00</t>
        </is>
      </c>
    </row>
    <row collapsed="false" customFormat="false" customHeight="false" hidden="false" ht="12.1" outlineLevel="0" r="34">
      <c r="A34" s="5" t="s">
        <f>=HYPERLINK("https://leilaoonline.com.br/lote/detalhe/247990", "140")</f>
      </c>
      <c r="B34" s="4" t="s">
        <f>=HYPERLINK("https://leilaoonline.com.br/lote/detalhe/247990", "veja o vídeo!! FIAT/DUCATO MAXI; 2001/2002; BRANCA; DIESEL - FUNCIONANDO")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15.500,00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=HYPERLINK("https://leilaoonline.com.br/lote/detalhe/247986", "145")</f>
      </c>
      <c r="B35" s="4" t="s">
        <f>=HYPERLINK("https://leilaoonline.com.br/lote/detalhe/247986", "veja o vídeo!! MMC/L200 TRITON 3.2 D; 2010/2010; PRATA; DIESEL - FUNCIONANDO - IPVA 2024 OK")</f>
      </c>
      <c r="C35" s="4" t="inlineStr">
        <is>
          <t>Não vendido</t>
        </is>
      </c>
      <c r="D35" s="4" t="inlineStr">
        <is>
          <t>27</t>
        </is>
      </c>
      <c r="E35" s="5" t="inlineStr">
        <is>
          <t>57.500,00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=HYPERLINK("https://leilaoonline.com.br/lote/detalhe/247995", "150")</f>
      </c>
      <c r="B36" s="4" t="s">
        <f>=HYPERLINK("https://leilaoonline.com.br/lote/detalhe/247995", "ALFA ROMEO; 1981/1981; COR AZUL; GASOLINA - FUNCIONANDO")</f>
      </c>
      <c r="C36" s="4" t="inlineStr">
        <is>
          <t>Vendido</t>
        </is>
      </c>
      <c r="D36" s="4" t="inlineStr">
        <is>
          <t>30</t>
        </is>
      </c>
      <c r="E36" s="5" t="inlineStr">
        <is>
          <t>18.500,00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=HYPERLINK("https://leilaoonline.com.br/lote/detalhe/247985", "155")</f>
      </c>
      <c r="B37" s="4" t="s">
        <f>=HYPERLINK("https://leilaoonline.com.br/lote/detalhe/247985", "AMBULÂNCIA I/M. BENZ REVESCAP AMB SR; 2018/2019; BRANCA; DIESEL - NÃO FUNCIONA")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=HYPERLINK("https://leilaoonline.com.br/lote/detalhe/248009", "160")</f>
      </c>
      <c r="B38" s="4" t="s">
        <f>=HYPERLINK("https://leilaoonline.com.br/lote/detalhe/248009", "JINBEI FABUSFORMA M35; 2012/2013; BRANCA; GASOLINA - IPVA 2024 OK")</f>
      </c>
      <c r="C38" s="4" t="inlineStr">
        <is>
          <t>Não vendido</t>
        </is>
      </c>
      <c r="D38" s="4" t="inlineStr">
        <is>
          <t>11</t>
        </is>
      </c>
      <c r="E38" s="5" t="inlineStr">
        <is>
          <t>10.000,00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=HYPERLINK("https://leilaoonline.com.br/lote/detalhe/248010", "165")</f>
      </c>
      <c r="B39" s="4" t="s">
        <f>=HYPERLINK("https://leilaoonline.com.br/lote/detalhe/248010", "FORD/DEL REY; 1983/1984; MARROM; ALCOOL - NÃO FUNCIONA")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1.000,00</t>
        </is>
      </c>
      <c r="F3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2026-04-15T14:59:31.00Z</dcterms:created>
  <dc:creator>Tellks Tecnologia</dc:creator>
  <cp:revision>0</cp:revision>
</cp:coreProperties>
</file>