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CHEV. ONIX 23 • L200 TRITON • VW GOL 20 • VECTRA 06 • PALIO WK 11 • CHEV. S10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05/09/2024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=HYPERLINK("https://leilaoonline.com.br/lote/detalhe/246841", "020")</f>
      </c>
      <c r="B11" s="4" t="s">
        <f>=HYPERLINK("https://leilaoonline.com.br/lote/detalhe/246841", "GM SILVERADO 4.1; 1997/1998; COR BRANCA; GASOL./GNV")</f>
      </c>
      <c r="C11" s="4" t="inlineStr">
        <is>
          <t>Não vendido</t>
        </is>
      </c>
      <c r="D11" s="4" t="inlineStr">
        <is>
          <t>7</t>
        </is>
      </c>
      <c r="E11" s="5" t="inlineStr">
        <is>
          <t>19.500,00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=HYPERLINK("https://leilaoonline.com.br/lote/detalhe/246840", "025")</f>
      </c>
      <c r="B12" s="4" t="s">
        <f>=HYPERLINK("https://leilaoonline.com.br/lote/detalhe/246840", "CHEVROLET CRUZE LT; 2012/2012; COR PRETA; GASOL./ALCO./GNV - FUNCIONANDO - IPVA 2024 OK")</f>
      </c>
      <c r="C12" s="4" t="inlineStr">
        <is>
          <t>Vendido</t>
        </is>
      </c>
      <c r="D12" s="4" t="inlineStr">
        <is>
          <t>13</t>
        </is>
      </c>
      <c r="E12" s="5" t="inlineStr">
        <is>
          <t>30.500,00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=HYPERLINK("https://leilaoonline.com.br/lote/detalhe/246193", "030")</f>
      </c>
      <c r="B13" s="4" t="s">
        <f>=HYPERLINK("https://leilaoonline.com.br/lote/detalhe/246193", "veja o vídeo!! RENAULT/DUSTER 16 D 4X2; 2011/2012; PRATA; ALCO./GASOL. - FUNCIONANDO")</f>
      </c>
      <c r="C13" s="4" t="inlineStr">
        <is>
          <t>Não vendido</t>
        </is>
      </c>
      <c r="D13" s="4" t="inlineStr">
        <is>
          <t>16</t>
        </is>
      </c>
      <c r="E13" s="5" t="inlineStr">
        <is>
          <t>22.500,00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=HYPERLINK("https://leilaoonline.com.br/lote/detalhe/246194", "035")</f>
      </c>
      <c r="B14" s="4" t="s">
        <f>=HYPERLINK("https://leilaoonline.com.br/lote/detalhe/246194", "I/TOYOTA HILUX CDSRVA2GF; 2020/2020; PRETA; ALCO./GASOL. - FUNCIONANDO - IPVA 2024 OK")</f>
      </c>
      <c r="C14" s="4" t="inlineStr">
        <is>
          <t>Não vendido</t>
        </is>
      </c>
      <c r="D14" s="4" t="inlineStr">
        <is>
          <t>12</t>
        </is>
      </c>
      <c r="E14" s="5" t="inlineStr">
        <is>
          <t>119.900,00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=HYPERLINK("https://leilaoonline.com.br/lote/detalhe/246209", "040")</f>
      </c>
      <c r="B15" s="4" t="s">
        <f>=HYPERLINK("https://leilaoonline.com.br/lote/detalhe/246209", "AMBULÂNCIA I/M. BENZ 415 ALLTECH AMB; 2018/2019; BRANCA; DIESEL - NÃO FUNCIONA - IPVA 2024 OK")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35.000,00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=HYPERLINK("https://leilaoonline.com.br/lote/detalhe/246202", "045")</f>
      </c>
      <c r="B16" s="4" t="s">
        <f>=HYPERLINK("https://leilaoonline.com.br/lote/detalhe/246202", "veja o vídeo!! CHEV/ONIX 10MT LT2; 2023/2024; PRETA; ALCO./GASOL. - FUNCIONANDO - IPVA 2024 OK")</f>
      </c>
      <c r="C16" s="4" t="inlineStr">
        <is>
          <t>Não vendido</t>
        </is>
      </c>
      <c r="D16" s="4" t="inlineStr">
        <is>
          <t>18</t>
        </is>
      </c>
      <c r="E16" s="5" t="inlineStr">
        <is>
          <t>46.250,00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=HYPERLINK("https://leilaoonline.com.br/lote/detalhe/246842", "047")</f>
      </c>
      <c r="B17" s="4" t="s">
        <f>=HYPERLINK("https://leilaoonline.com.br/lote/detalhe/246842", "TOYOTA HILUX SW4 SRV 4X4; 2008/2009; COR PRETA; DIESEL - FUNCIONANDO - IPVA 2024 OK")</f>
      </c>
      <c r="C17" s="4" t="inlineStr">
        <is>
          <t>Não vendido</t>
        </is>
      </c>
      <c r="D17" s="4" t="inlineStr">
        <is>
          <t>19</t>
        </is>
      </c>
      <c r="E17" s="5" t="inlineStr">
        <is>
          <t>34.000,00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=HYPERLINK("https://leilaoonline.com.br/lote/detalhe/246206", "050")</f>
      </c>
      <c r="B18" s="4" t="s">
        <f>=HYPERLINK("https://leilaoonline.com.br/lote/detalhe/246206", "CHEVROLET S10 ADV FD2; MOD 2019; BRANCA; ALCO./GASOL. - FUNCIONANDO - IPVA 2024 OK")</f>
      </c>
      <c r="C18" s="4" t="inlineStr">
        <is>
          <t>Não vendido</t>
        </is>
      </c>
      <c r="D18" s="4" t="inlineStr">
        <is>
          <t>5</t>
        </is>
      </c>
      <c r="E18" s="5" t="inlineStr">
        <is>
          <t>69.000,00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=HYPERLINK("https://leilaoonline.com.br/lote/detalhe/246203", "055")</f>
      </c>
      <c r="B19" s="4" t="s">
        <f>=HYPERLINK("https://leilaoonline.com.br/lote/detalhe/246203", "veja o vídeo!! VW/GOL 1.0L MC4; 2019/2020; BRANCO; ALCO./GASOL. - FUNCIONANDO - IPVA 2024 OK")</f>
      </c>
      <c r="C19" s="4" t="inlineStr">
        <is>
          <t>Não vendido</t>
        </is>
      </c>
      <c r="D19" s="4" t="inlineStr">
        <is>
          <t>2</t>
        </is>
      </c>
      <c r="E19" s="5" t="inlineStr">
        <is>
          <t>20.500,00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=HYPERLINK("https://leilaoonline.com.br/lote/detalhe/246205", "060")</f>
      </c>
      <c r="B20" s="4" t="s">
        <f>=HYPERLINK("https://leilaoonline.com.br/lote/detalhe/246205", "veja o vídeo!! NISSAN/FRONTIER LE 25 X4; 2009/2010; PRETA; DIESEL - FUNCIONANDO - IPVA 2024 OK")</f>
      </c>
      <c r="C20" s="4" t="inlineStr">
        <is>
          <t>Não vendido</t>
        </is>
      </c>
      <c r="D20" s="4" t="inlineStr">
        <is>
          <t>16</t>
        </is>
      </c>
      <c r="E20" s="5" t="inlineStr">
        <is>
          <t>27.500,00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=HYPERLINK("https://leilaoonline.com.br/lote/detalhe/246843", "063")</f>
      </c>
      <c r="B21" s="4" t="s">
        <f>=HYPERLINK("https://leilaoonline.com.br/lote/detalhe/246843", "SMART FORTWO COUPE 62; 2010/2010; COR FANTASIA; GASOLINA - FUNCIONADO - IPVA 2024 OK")</f>
      </c>
      <c r="C21" s="4" t="inlineStr">
        <is>
          <t>Não vendido</t>
        </is>
      </c>
      <c r="D21" s="4" t="inlineStr">
        <is>
          <t>20</t>
        </is>
      </c>
      <c r="E21" s="5" t="inlineStr">
        <is>
          <t>25.500,00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=HYPERLINK("https://leilaoonline.com.br/lote/detalhe/246207", "065")</f>
      </c>
      <c r="B22" s="4" t="s">
        <f>=HYPERLINK("https://leilaoonline.com.br/lote/detalhe/246207", "veja o vídeo!! I/LR FREELANDER2 SD4 SE; 2011/2011; PRATA; DIESEL - FUNCIONANDO - IPVA 2024 OK")</f>
      </c>
      <c r="C22" s="4" t="inlineStr">
        <is>
          <t>Não vendido</t>
        </is>
      </c>
      <c r="D22" s="4" t="inlineStr">
        <is>
          <t>2</t>
        </is>
      </c>
      <c r="E22" s="5" t="inlineStr">
        <is>
          <t>21.250,00</t>
        </is>
      </c>
      <c r="F22" s="4" t="inlineStr">
        <is>
          <t>1250.00</t>
        </is>
      </c>
    </row>
    <row collapsed="false" customFormat="false" customHeight="false" hidden="false" ht="12.1" outlineLevel="0" r="23">
      <c r="A23" s="5" t="s">
        <f>=HYPERLINK("https://leilaoonline.com.br/lote/detalhe/246188", "070")</f>
      </c>
      <c r="B23" s="4" t="s">
        <f>=HYPERLINK("https://leilaoonline.com.br/lote/detalhe/246188", "CHEVROLET SPIN LS; 2021/2021; PRATA; ALCO./GASOL. - FUNCIONANDO - IPVA 2024 OK")</f>
      </c>
      <c r="C23" s="4" t="inlineStr">
        <is>
          <t>Não vendido</t>
        </is>
      </c>
      <c r="D23" s="4" t="inlineStr">
        <is>
          <t>4</t>
        </is>
      </c>
      <c r="E23" s="5" t="inlineStr">
        <is>
          <t>39.500,00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=HYPERLINK("https://leilaoonline.com.br/lote/detalhe/246189", "075")</f>
      </c>
      <c r="B24" s="4" t="s">
        <f>=HYPERLINK("https://leilaoonline.com.br/lote/detalhe/246189", "veja o vídeo!! I NISSAN FRONTIER S MTX4 4X4; MOD 2021; BRANCA; DIESEL - FUNCIONANDO - IPVA 2024 OK")</f>
      </c>
      <c r="C24" s="4" t="inlineStr">
        <is>
          <t>Não vendido</t>
        </is>
      </c>
      <c r="D24" s="4" t="inlineStr">
        <is>
          <t>7</t>
        </is>
      </c>
      <c r="E24" s="5" t="inlineStr">
        <is>
          <t>106.500,00</t>
        </is>
      </c>
      <c r="F24" s="4" t="inlineStr">
        <is>
          <t>1250.00</t>
        </is>
      </c>
    </row>
    <row collapsed="false" customFormat="false" customHeight="false" hidden="false" ht="12.1" outlineLevel="0" r="25">
      <c r="A25" s="5" t="s">
        <f>=HYPERLINK("https://leilaoonline.com.br/lote/detalhe/246195", "080")</f>
      </c>
      <c r="B25" s="4" t="s">
        <f>=HYPERLINK("https://leilaoonline.com.br/lote/detalhe/246195", "veja o vídeo!! FIAT/PALIO WK ADVEN FLEX; 2010/2011; PRATA; ALCO./GASOL. - FUNCIONANDO - IPVA 2024 OK")</f>
      </c>
      <c r="C25" s="4" t="inlineStr">
        <is>
          <t>Não vendido</t>
        </is>
      </c>
      <c r="D25" s="4" t="inlineStr">
        <is>
          <t>5</t>
        </is>
      </c>
      <c r="E25" s="5" t="inlineStr">
        <is>
          <t>24.500,00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=HYPERLINK("https://leilaoonline.com.br/lote/detalhe/246844", "083")</f>
      </c>
      <c r="B26" s="4" t="s">
        <f>=HYPERLINK("https://leilaoonline.com.br/lote/detalhe/246844", "GOL 1.6; 2009/2010; COR BRANCA; ALCO./GASOL. - FUNCIONANDO - IPVA 2024 OK")</f>
      </c>
      <c r="C26" s="4" t="inlineStr">
        <is>
          <t>Não vendido</t>
        </is>
      </c>
      <c r="D26" s="4" t="inlineStr">
        <is>
          <t>21</t>
        </is>
      </c>
      <c r="E26" s="5" t="inlineStr">
        <is>
          <t>20.000,00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=HYPERLINK("https://leilaoonline.com.br/lote/detalhe/246201", "085")</f>
      </c>
      <c r="B27" s="4" t="s">
        <f>=HYPERLINK("https://leilaoonline.com.br/lote/detalhe/246201", "veja o vídeo!! I/M. BENZ A250TURBOSPORT; 2018/2019; PRATA; GASOLINA - FUNCIONANDO - IPVA 2024 OK")</f>
      </c>
      <c r="C27" s="4" t="inlineStr">
        <is>
          <t>Não vendido</t>
        </is>
      </c>
      <c r="D27" s="4" t="inlineStr">
        <is>
          <t>4</t>
        </is>
      </c>
      <c r="E27" s="5" t="inlineStr">
        <is>
          <t>40.000,00</t>
        </is>
      </c>
      <c r="F27" s="4" t="inlineStr">
        <is>
          <t>2500.00</t>
        </is>
      </c>
    </row>
    <row collapsed="false" customFormat="false" customHeight="false" hidden="false" ht="12.1" outlineLevel="0" r="28">
      <c r="A28" s="5" t="s">
        <f>=HYPERLINK("https://leilaoonline.com.br/lote/detalhe/246208", "090")</f>
      </c>
      <c r="B28" s="4" t="s">
        <f>=HYPERLINK("https://leilaoonline.com.br/lote/detalhe/246208", "veja o vídeo!! FIAT/DUCATO MAXI; 2001/2002; BRANCA; DIESEL - FUNCIONANDO")</f>
      </c>
      <c r="C28" s="4" t="inlineStr">
        <is>
          <t>Não vendido</t>
        </is>
      </c>
      <c r="D28" s="4" t="inlineStr">
        <is>
          <t>2</t>
        </is>
      </c>
      <c r="E28" s="5" t="inlineStr">
        <is>
          <t>15.500,00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=HYPERLINK("https://leilaoonline.com.br/lote/detalhe/246196", "095")</f>
      </c>
      <c r="B29" s="4" t="s">
        <f>=HYPERLINK("https://leilaoonline.com.br/lote/detalhe/246196", "veja o vídeo!! VW/FUSCA 1300 L; 1977/1977; AZUL; GASOLINA - FUNCIONANDO 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5.000,00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=HYPERLINK("https://leilaoonline.com.br/lote/detalhe/246200", "100")</f>
      </c>
      <c r="B30" s="4" t="s">
        <f>=HYPERLINK("https://leilaoonline.com.br/lote/detalhe/246200", "veja o vídeo!! I/GM CAPTIVA SPORT AWD; 2008/2009; PRATA; GASOLINA - FUNCIONANDO - IPVA 2024 OK")</f>
      </c>
      <c r="C30" s="4" t="inlineStr">
        <is>
          <t>Não vendido</t>
        </is>
      </c>
      <c r="D30" s="4" t="inlineStr">
        <is>
          <t>4</t>
        </is>
      </c>
      <c r="E30" s="5" t="inlineStr">
        <is>
          <t>13.000,00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=HYPERLINK("https://leilaoonline.com.br/lote/detalhe/246204", "105")</f>
      </c>
      <c r="B31" s="4" t="s">
        <f>=HYPERLINK("https://leilaoonline.com.br/lote/detalhe/246204", "veja o vídeo!! I/M. BENZ SLK 250 CGI; 2014/2014; VERMELHA; GASOLINA - FUNCIONANDO")</f>
      </c>
      <c r="C31" s="4" t="inlineStr">
        <is>
          <t>Não vendido</t>
        </is>
      </c>
      <c r="D31" s="4" t="inlineStr">
        <is>
          <t>4</t>
        </is>
      </c>
      <c r="E31" s="5" t="inlineStr">
        <is>
          <t>55.500,00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=HYPERLINK("https://leilaoonline.com.br/lote/detalhe/246198", "110")</f>
      </c>
      <c r="B32" s="4" t="s">
        <f>=HYPERLINK("https://leilaoonline.com.br/lote/detalhe/246198", "JINBEI FABUSFORMA M35; 2012/2013; BRANCA; GASOLINA - IPVA 2024 OK")</f>
      </c>
      <c r="C32" s="4" t="inlineStr">
        <is>
          <t>Não vendido</t>
        </is>
      </c>
      <c r="D32" s="4" t="inlineStr">
        <is>
          <t>6</t>
        </is>
      </c>
      <c r="E32" s="5" t="inlineStr">
        <is>
          <t>11.250,00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=HYPERLINK("https://leilaoonline.com.br/lote/detalhe/246191", "115")</f>
      </c>
      <c r="B33" s="4" t="s">
        <f>=HYPERLINK("https://leilaoonline.com.br/lote/detalhe/246191", "AMBULÂNCIA I/M. BENZ REVESCAP AMB SR; 2018/2019; BRANCA; DIESEL - NÃO FUNCIONA")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40.000,00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=HYPERLINK("https://leilaoonline.com.br/lote/detalhe/246192", "120")</f>
      </c>
      <c r="B34" s="4" t="s">
        <f>=HYPERLINK("https://leilaoonline.com.br/lote/detalhe/246192", "veja o vídeo!! MMC/L200 TRITON 3.2 D; 2010/2010; PRATA; DIESEL - FUNCIONANDO - IPVA 2024 OK")</f>
      </c>
      <c r="C34" s="4" t="inlineStr">
        <is>
          <t>Não vendido</t>
        </is>
      </c>
      <c r="D34" s="4" t="inlineStr">
        <is>
          <t>45</t>
        </is>
      </c>
      <c r="E34" s="5" t="inlineStr">
        <is>
          <t>51.500,00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=HYPERLINK("https://leilaoonline.com.br/lote/detalhe/246199", "125")</f>
      </c>
      <c r="B35" s="4" t="s">
        <f>=HYPERLINK("https://leilaoonline.com.br/lote/detalhe/246199", "FORD/DEL REY; 1983/1984; MARROM; ALCOOL - NÃO FUNCIONA")</f>
      </c>
      <c r="C35" s="4" t="inlineStr">
        <is>
          <t>Não vendido</t>
        </is>
      </c>
      <c r="D35" s="4" t="inlineStr">
        <is>
          <t>3</t>
        </is>
      </c>
      <c r="E35" s="5" t="inlineStr">
        <is>
          <t>2.250,00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=HYPERLINK("https://leilaoonline.com.br/lote/detalhe/246190", "130")</f>
      </c>
      <c r="B36" s="4" t="s">
        <f>=HYPERLINK("https://leilaoonline.com.br/lote/detalhe/246190", "veja o vídeo!! GM/VECTRA SEDAN ELITE; 2006/2006; CINZA; ALCO./GASOL. - FUNCIONANDO - IPVA 2024 OK")</f>
      </c>
      <c r="C36" s="4" t="inlineStr">
        <is>
          <t>Vendido</t>
        </is>
      </c>
      <c r="D36" s="4" t="inlineStr">
        <is>
          <t>1</t>
        </is>
      </c>
      <c r="E36" s="5" t="inlineStr">
        <is>
          <t>18.000,00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=HYPERLINK("https://leilaoonline.com.br/lote/detalhe/246197", "135")</f>
      </c>
      <c r="B37" s="4" t="s">
        <f>=HYPERLINK("https://leilaoonline.com.br/lote/detalhe/246197", "veja o vídeo!! FIAT/TORO FREEDOM AT6; 2019/2020; BRANCA; ALCO./GASOL. - NÃO FUNCIONA - IPVA 2024 OK")</f>
      </c>
      <c r="C37" s="4" t="inlineStr">
        <is>
          <t>Não vendido</t>
        </is>
      </c>
      <c r="D37" s="4" t="inlineStr">
        <is>
          <t>14</t>
        </is>
      </c>
      <c r="E37" s="5" t="inlineStr">
        <is>
          <t>33.250,00</t>
        </is>
      </c>
      <c r="F37" s="4" t="inlineStr">
        <is>
          <t>1250.00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2026-08-27T12:11:26.00Z</dcterms:created>
  <dc:creator>Tellks Tecnologia</dc:creator>
  <cp:revision>0</cp:revision>
</cp:coreProperties>
</file>