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33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Prisma 19 • Jeep C. 21 • Ford ka 16 • C4Cactus 22 • Tracker 18 • CR-V 08 • HR-V • Outros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30/07/2024 15:00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=HYPERLINK("https://leilaoonline.com.br/lote/detalhe/241335", "005")</f>
      </c>
      <c r="B11" s="4" t="s">
        <f>=HYPERLINK("https://leilaoonline.com.br/lote/detalhe/241335", "I/TOYOTA HILUX CDSRVA2GF; 2020/2020; PRETA; ALCO./GASOL. - FUNCIONANDO - IPVA 2024 OK")</f>
      </c>
      <c r="C11" s="4" t="inlineStr">
        <is>
          <t>Não vendido</t>
        </is>
      </c>
      <c r="D11" s="4" t="inlineStr">
        <is>
          <t>14</t>
        </is>
      </c>
      <c r="E11" s="5" t="inlineStr">
        <is>
          <t>103.000,00</t>
        </is>
      </c>
      <c r="F11" s="4" t="inlineStr">
        <is>
          <t>1250.00</t>
        </is>
      </c>
    </row>
    <row collapsed="false" customFormat="false" customHeight="false" hidden="false" ht="12.1" outlineLevel="0" r="12">
      <c r="A12" s="5" t="s">
        <f>=HYPERLINK("https://leilaoonline.com.br/lote/detalhe/241334", "010")</f>
      </c>
      <c r="B12" s="4" t="s">
        <f>=HYPERLINK("https://leilaoonline.com.br/lote/detalhe/241334", "CHEV/ONIX 10MT LT1; 2020/2020; PRETA; ALCO./GASOL. - FUNCIONANDO - IPVA 2024 OK")</f>
      </c>
      <c r="C12" s="4" t="inlineStr">
        <is>
          <t>Não vendido</t>
        </is>
      </c>
      <c r="D12" s="4" t="inlineStr">
        <is>
          <t>12</t>
        </is>
      </c>
      <c r="E12" s="5" t="inlineStr">
        <is>
          <t>35.500,00</t>
        </is>
      </c>
      <c r="F12" s="4" t="inlineStr">
        <is>
          <t>500.00</t>
        </is>
      </c>
    </row>
    <row collapsed="false" customFormat="false" customHeight="false" hidden="false" ht="12.1" outlineLevel="0" r="13">
      <c r="A13" s="5" t="s">
        <f>=HYPERLINK("https://leilaoonline.com.br/lote/detalhe/241029", "015")</f>
      </c>
      <c r="B13" s="4" t="s">
        <f>=HYPERLINK("https://leilaoonline.com.br/lote/detalhe/241029", "veja o vídeo!! CHEVROLET/ONIX 1.0MT LS; 2015/2016; PRETA; ALCO./GASOL. - FUNCIONANDO - IPVA 2024 OK")</f>
      </c>
      <c r="C13" s="4" t="inlineStr">
        <is>
          <t>Não vendido</t>
        </is>
      </c>
      <c r="D13" s="4" t="inlineStr">
        <is>
          <t>17</t>
        </is>
      </c>
      <c r="E13" s="5" t="inlineStr">
        <is>
          <t>23.000,00</t>
        </is>
      </c>
      <c r="F13" s="4" t="inlineStr">
        <is>
          <t>500.00</t>
        </is>
      </c>
    </row>
    <row collapsed="false" customFormat="false" customHeight="false" hidden="false" ht="12.1" outlineLevel="0" r="14">
      <c r="A14" s="5" t="s">
        <f>=HYPERLINK("https://leilaoonline.com.br/lote/detalhe/241028", "020")</f>
      </c>
      <c r="B14" s="4" t="s">
        <f>=HYPERLINK("https://leilaoonline.com.br/lote/detalhe/241028", "veja o vídeo!! TOYOTA/ETIOS HB XS 15 AT; 2016/2017; PRETA; ALCO./GASOL. - FUNCIONANDO ")</f>
      </c>
      <c r="C14" s="4" t="inlineStr">
        <is>
          <t>Não vendido</t>
        </is>
      </c>
      <c r="D14" s="4" t="inlineStr">
        <is>
          <t>6</t>
        </is>
      </c>
      <c r="E14" s="5" t="inlineStr">
        <is>
          <t>21.500,00</t>
        </is>
      </c>
      <c r="F14" s="4" t="inlineStr">
        <is>
          <t>500.00</t>
        </is>
      </c>
    </row>
    <row collapsed="false" customFormat="false" customHeight="false" hidden="false" ht="12.1" outlineLevel="0" r="15">
      <c r="A15" s="5" t="s">
        <f>=HYPERLINK("https://leilaoonline.com.br/lote/detalhe/240779", "025")</f>
      </c>
      <c r="B15" s="4" t="s">
        <f>=HYPERLINK("https://leilaoonline.com.br/lote/detalhe/240779", "veja o vídeo!! HONDA/HR-V EXL CVT; 2021/2021; CINZA; ALCO./GASOL. - FUNCIONANDO - APROX. 51.000KM")</f>
      </c>
      <c r="C15" s="4" t="inlineStr">
        <is>
          <t>Não vendido</t>
        </is>
      </c>
      <c r="D15" s="4" t="inlineStr">
        <is>
          <t>16</t>
        </is>
      </c>
      <c r="E15" s="5" t="inlineStr">
        <is>
          <t>57.500,00</t>
        </is>
      </c>
      <c r="F15" s="4" t="inlineStr">
        <is>
          <t>1250.00</t>
        </is>
      </c>
    </row>
    <row collapsed="false" customFormat="false" customHeight="false" hidden="false" ht="12.1" outlineLevel="0" r="16">
      <c r="A16" s="5" t="s">
        <f>=HYPERLINK("https://leilaoonline.com.br/lote/detalhe/240778", "030")</f>
      </c>
      <c r="B16" s="4" t="s">
        <f>=HYPERLINK("https://leilaoonline.com.br/lote/detalhe/240778", "veja o vídeo!! JEEP/COMPASS TRAILHAWK D; 2020/2021; PRETA; DIESEL - FUNCIONANDO - IPVA 2024 OK")</f>
      </c>
      <c r="C16" s="4" t="inlineStr">
        <is>
          <t>Vendido</t>
        </is>
      </c>
      <c r="D16" s="4" t="inlineStr">
        <is>
          <t>37</t>
        </is>
      </c>
      <c r="E16" s="5" t="inlineStr">
        <is>
          <t>90.000,00</t>
        </is>
      </c>
      <c r="F16" s="4" t="inlineStr">
        <is>
          <t>500.00</t>
        </is>
      </c>
    </row>
    <row collapsed="false" customFormat="false" customHeight="false" hidden="false" ht="12.1" outlineLevel="0" r="17">
      <c r="A17" s="5" t="s">
        <f>=HYPERLINK("https://leilaoonline.com.br/lote/detalhe/240794", "035")</f>
      </c>
      <c r="B17" s="4" t="s">
        <f>=HYPERLINK("https://leilaoonline.com.br/lote/detalhe/240794", "veja o vídeo!! BMW/G650 GS; 2013/2014; BRANCA; GASOLINA - FUNCIONANDO")</f>
      </c>
      <c r="C17" s="4" t="inlineStr">
        <is>
          <t>Vendido</t>
        </is>
      </c>
      <c r="D17" s="4" t="inlineStr">
        <is>
          <t>18</t>
        </is>
      </c>
      <c r="E17" s="5" t="inlineStr">
        <is>
          <t>18.000,00</t>
        </is>
      </c>
      <c r="F17" s="4" t="inlineStr">
        <is>
          <t>500.00</t>
        </is>
      </c>
    </row>
    <row collapsed="false" customFormat="false" customHeight="false" hidden="false" ht="12.1" outlineLevel="0" r="18">
      <c r="A18" s="5" t="s">
        <f>=HYPERLINK("https://leilaoonline.com.br/lote/detalhe/240792", "040")</f>
      </c>
      <c r="B18" s="4" t="s">
        <f>=HYPERLINK("https://leilaoonline.com.br/lote/detalhe/240792", "veja o vídeo!! I/HONDA HR-V EX CVT; 2019/2019; PRATA; ALCO./GASOL. - FUNCIONANDO - IPVA 2024 OK")</f>
      </c>
      <c r="C18" s="4" t="inlineStr">
        <is>
          <t>Não vendido</t>
        </is>
      </c>
      <c r="D18" s="4" t="inlineStr">
        <is>
          <t>7</t>
        </is>
      </c>
      <c r="E18" s="5" t="inlineStr">
        <is>
          <t>69.500,00</t>
        </is>
      </c>
      <c r="F18" s="4" t="inlineStr">
        <is>
          <t>1250.00</t>
        </is>
      </c>
    </row>
    <row collapsed="false" customFormat="false" customHeight="false" hidden="false" ht="12.1" outlineLevel="0" r="19">
      <c r="A19" s="5" t="s">
        <f>=HYPERLINK("https://leilaoonline.com.br/lote/detalhe/240793", "045")</f>
      </c>
      <c r="B19" s="4" t="s">
        <f>=HYPERLINK("https://leilaoonline.com.br/lote/detalhe/240793", "veja o vídeo!! HONDA/FIT EX CVT; 2018/2018; CINZA; ALCO./GASOL. - FUNCIONANDO - IPVA 2024 OK")</f>
      </c>
      <c r="C19" s="4" t="inlineStr">
        <is>
          <t>Não vendido</t>
        </is>
      </c>
      <c r="D19" s="4" t="inlineStr">
        <is>
          <t>42</t>
        </is>
      </c>
      <c r="E19" s="5" t="inlineStr">
        <is>
          <t>49.500,00</t>
        </is>
      </c>
      <c r="F19" s="4" t="inlineStr">
        <is>
          <t>500.00</t>
        </is>
      </c>
    </row>
    <row collapsed="false" customFormat="false" customHeight="false" hidden="false" ht="12.1" outlineLevel="0" r="20">
      <c r="A20" s="5" t="s">
        <f>=HYPERLINK("https://leilaoonline.com.br/lote/detalhe/240781", "050")</f>
      </c>
      <c r="B20" s="4" t="s">
        <f>=HYPERLINK("https://leilaoonline.com.br/lote/detalhe/240781", "veja o vídeo!! RENAULT/DUSTER 16 D 4X2; 2011/2012; PRATA; ALCO./GASOL. - FUNCIONANDO")</f>
      </c>
      <c r="C20" s="4" t="inlineStr">
        <is>
          <t>Não vendido</t>
        </is>
      </c>
      <c r="D20" s="4" t="inlineStr">
        <is>
          <t>14</t>
        </is>
      </c>
      <c r="E20" s="5" t="inlineStr">
        <is>
          <t>23.500,00</t>
        </is>
      </c>
      <c r="F20" s="4" t="inlineStr">
        <is>
          <t>500.00</t>
        </is>
      </c>
    </row>
    <row collapsed="false" customFormat="false" customHeight="false" hidden="false" ht="12.1" outlineLevel="0" r="21">
      <c r="A21" s="5" t="s">
        <f>=HYPERLINK("https://leilaoonline.com.br/lote/detalhe/240789", "055")</f>
      </c>
      <c r="B21" s="4" t="s">
        <f>=HYPERLINK("https://leilaoonline.com.br/lote/detalhe/240789", "veja o vídeo!! AUDI/A3 1.8T; 2003/2004; PRATA; GASOLINA - FUNCIONANDO")</f>
      </c>
      <c r="C21" s="4" t="inlineStr">
        <is>
          <t>Não vendido</t>
        </is>
      </c>
      <c r="D21" s="4" t="inlineStr">
        <is>
          <t>24</t>
        </is>
      </c>
      <c r="E21" s="5" t="inlineStr">
        <is>
          <t>18.000,00</t>
        </is>
      </c>
      <c r="F21" s="4" t="inlineStr">
        <is>
          <t>250.00</t>
        </is>
      </c>
    </row>
    <row collapsed="false" customFormat="false" customHeight="false" hidden="false" ht="12.1" outlineLevel="0" r="22">
      <c r="A22" s="5" t="s">
        <f>=HYPERLINK("https://leilaoonline.com.br/lote/detalhe/240782", "060")</f>
      </c>
      <c r="B22" s="4" t="s">
        <f>=HYPERLINK("https://leilaoonline.com.br/lote/detalhe/240782", "veja o vídeo!! CITROEN/C4CACTUS FEEL AT; 2021/2022; PRATA; ALCO./GASOL. - FUNC. - IPVA 2024 OK - APROX. 41.960KM")</f>
      </c>
      <c r="C22" s="4" t="inlineStr">
        <is>
          <t>Vendido</t>
        </is>
      </c>
      <c r="D22" s="4" t="inlineStr">
        <is>
          <t>40</t>
        </is>
      </c>
      <c r="E22" s="5" t="inlineStr">
        <is>
          <t>50.000,00</t>
        </is>
      </c>
      <c r="F22" s="4" t="inlineStr">
        <is>
          <t>500.00</t>
        </is>
      </c>
    </row>
    <row collapsed="false" customFormat="false" customHeight="false" hidden="false" ht="12.1" outlineLevel="0" r="23">
      <c r="A23" s="5" t="s">
        <f>=HYPERLINK("https://leilaoonline.com.br/lote/detalhe/240790", "065")</f>
      </c>
      <c r="B23" s="4" t="s">
        <f>=HYPERLINK("https://leilaoonline.com.br/lote/detalhe/240790", "veja o vídeo!! I/HONDA CR-V EXL; 2008/2008; PRATA; GASOLINA - FUNCIONANDO - IPVA 2024 OK")</f>
      </c>
      <c r="C23" s="4" t="inlineStr">
        <is>
          <t>Não vendido</t>
        </is>
      </c>
      <c r="D23" s="4" t="inlineStr">
        <is>
          <t>34</t>
        </is>
      </c>
      <c r="E23" s="5" t="inlineStr">
        <is>
          <t>26.500,00</t>
        </is>
      </c>
      <c r="F23" s="4" t="inlineStr">
        <is>
          <t>500.00</t>
        </is>
      </c>
    </row>
    <row collapsed="false" customFormat="false" customHeight="false" hidden="false" ht="12.1" outlineLevel="0" r="24">
      <c r="A24" s="5" t="s">
        <f>=HYPERLINK("https://leilaoonline.com.br/lote/detalhe/240788", "070")</f>
      </c>
      <c r="B24" s="4" t="s">
        <f>=HYPERLINK("https://leilaoonline.com.br/lote/detalhe/240788", "veja o vídeo!! I/CHEV TRACKER PREMIER; 2017/2018; CINZA; ALCO./GASOL. - FUNCIONANDO - IPVA 2024 OK")</f>
      </c>
      <c r="C24" s="4" t="inlineStr">
        <is>
          <t>Não vendido</t>
        </is>
      </c>
      <c r="D24" s="4" t="inlineStr">
        <is>
          <t>29</t>
        </is>
      </c>
      <c r="E24" s="5" t="inlineStr">
        <is>
          <t>49.000,00</t>
        </is>
      </c>
      <c r="F24" s="4" t="inlineStr">
        <is>
          <t>500.00</t>
        </is>
      </c>
    </row>
    <row collapsed="false" customFormat="false" customHeight="false" hidden="false" ht="12.1" outlineLevel="0" r="25">
      <c r="A25" s="5" t="s">
        <f>=HYPERLINK("https://leilaoonline.com.br/lote/detalhe/240780", "073")</f>
      </c>
      <c r="B25" s="4" t="s">
        <f>=HYPERLINK("https://leilaoonline.com.br/lote/detalhe/240780", "veja o vídeo!! HONDA/HR-V EX CVT; 2019/2020; BRANCA; ALCO./GASOL. - FUNC. - IPVA 2024 OK - APROX. 45.200KM")</f>
      </c>
      <c r="C25" s="4" t="inlineStr">
        <is>
          <t>Não vendido</t>
        </is>
      </c>
      <c r="D25" s="4" t="inlineStr">
        <is>
          <t>14</t>
        </is>
      </c>
      <c r="E25" s="5" t="inlineStr">
        <is>
          <t>51.250,00</t>
        </is>
      </c>
      <c r="F25" s="4" t="inlineStr">
        <is>
          <t>1250.00</t>
        </is>
      </c>
    </row>
    <row collapsed="false" customFormat="false" customHeight="false" hidden="false" ht="12.1" outlineLevel="0" r="26">
      <c r="A26" s="5" t="s">
        <f>=HYPERLINK("https://leilaoonline.com.br/lote/detalhe/240777", "075")</f>
      </c>
      <c r="B26" s="4" t="s">
        <f>=HYPERLINK("https://leilaoonline.com.br/lote/detalhe/240777", "I/VOLVO XC60 3.0TDYNAMIC; 2011/2011; CINZA; GASOLINA - FUNCIONANDO - IPVA 2024 OK")</f>
      </c>
      <c r="C26" s="4" t="inlineStr">
        <is>
          <t>Não vendido</t>
        </is>
      </c>
      <c r="D26" s="4" t="inlineStr">
        <is>
          <t>11</t>
        </is>
      </c>
      <c r="E26" s="5" t="inlineStr">
        <is>
          <t>27.500,00</t>
        </is>
      </c>
      <c r="F26" s="4" t="inlineStr">
        <is>
          <t>1250.00</t>
        </is>
      </c>
    </row>
    <row collapsed="false" customFormat="false" customHeight="false" hidden="false" ht="12.1" outlineLevel="0" r="27">
      <c r="A27" s="5" t="s">
        <f>=HYPERLINK("https://leilaoonline.com.br/lote/detalhe/240776", "080")</f>
      </c>
      <c r="B27" s="4" t="s">
        <f>=HYPERLINK("https://leilaoonline.com.br/lote/detalhe/240776", "veja o vídeo!! HONDA/FIT LX CVT; 2016/2016; CINZA; ALCO./GASOL. - FUNCIONANDO - IPVA 2024 OK")</f>
      </c>
      <c r="C27" s="4" t="inlineStr">
        <is>
          <t>Não vendido</t>
        </is>
      </c>
      <c r="D27" s="4" t="inlineStr">
        <is>
          <t>21</t>
        </is>
      </c>
      <c r="E27" s="5" t="inlineStr">
        <is>
          <t>47.250,00</t>
        </is>
      </c>
      <c r="F27" s="4" t="inlineStr">
        <is>
          <t>500.00</t>
        </is>
      </c>
    </row>
    <row collapsed="false" customFormat="false" customHeight="false" hidden="false" ht="12.1" outlineLevel="0" r="28">
      <c r="A28" s="5" t="s">
        <f>=HYPERLINK("https://leilaoonline.com.br/lote/detalhe/240775", "083")</f>
      </c>
      <c r="B28" s="4" t="s">
        <f>=HYPERLINK("https://leilaoonline.com.br/lote/detalhe/240775", "HONDA/HR-V EXL CVT; 2021/2021; BRANCA; ALCO./GASOL. - FUNC. - IPVA 2024 OK - APROX. 41.380KM")</f>
      </c>
      <c r="C28" s="4" t="inlineStr">
        <is>
          <t>Não vendido</t>
        </is>
      </c>
      <c r="D28" s="4" t="inlineStr">
        <is>
          <t>45</t>
        </is>
      </c>
      <c r="E28" s="5" t="inlineStr">
        <is>
          <t>57.000,00</t>
        </is>
      </c>
      <c r="F28" s="4" t="inlineStr">
        <is>
          <t>500.00</t>
        </is>
      </c>
    </row>
    <row collapsed="false" customFormat="false" customHeight="false" hidden="false" ht="12.1" outlineLevel="0" r="29">
      <c r="A29" s="5" t="s">
        <f>=HYPERLINK("https://leilaoonline.com.br/lote/detalhe/240787", "085")</f>
      </c>
      <c r="B29" s="4" t="s">
        <f>=HYPERLINK("https://leilaoonline.com.br/lote/detalhe/240787", "veja o vídeo!! HONDA/CITY EX FLEX; 2010/2010; PRATA; ALCO./GASOL. - FUNCIONANDO - IPVA 2024 OK")</f>
      </c>
      <c r="C29" s="4" t="inlineStr">
        <is>
          <t>Não vendido</t>
        </is>
      </c>
      <c r="D29" s="4" t="inlineStr">
        <is>
          <t>24</t>
        </is>
      </c>
      <c r="E29" s="5" t="inlineStr">
        <is>
          <t>27.500,00</t>
        </is>
      </c>
      <c r="F29" s="4" t="inlineStr">
        <is>
          <t>500.00</t>
        </is>
      </c>
    </row>
    <row collapsed="false" customFormat="false" customHeight="false" hidden="false" ht="12.1" outlineLevel="0" r="30">
      <c r="A30" s="5" t="s">
        <f>=HYPERLINK("https://leilaoonline.com.br/lote/detalhe/240783", "090")</f>
      </c>
      <c r="B30" s="4" t="s">
        <f>=HYPERLINK("https://leilaoonline.com.br/lote/detalhe/240783", "veja o vídeo!! CHEV/PRISMA 1.4MT LT; 2018/2019; PRATA; ALCO./GASOL. - FUNCIONANDO - IPVA 2024 OK")</f>
      </c>
      <c r="C30" s="4" t="inlineStr">
        <is>
          <t>Não vendido</t>
        </is>
      </c>
      <c r="D30" s="4" t="inlineStr">
        <is>
          <t>31</t>
        </is>
      </c>
      <c r="E30" s="5" t="inlineStr">
        <is>
          <t>27.500,00</t>
        </is>
      </c>
      <c r="F30" s="4" t="inlineStr">
        <is>
          <t>250.00</t>
        </is>
      </c>
    </row>
    <row collapsed="false" customFormat="false" customHeight="false" hidden="false" ht="12.1" outlineLevel="0" r="31">
      <c r="A31" s="5" t="s">
        <f>=HYPERLINK("https://leilaoonline.com.br/lote/detalhe/240784", "095")</f>
      </c>
      <c r="B31" s="4" t="s">
        <f>=HYPERLINK("https://leilaoonline.com.br/lote/detalhe/240784", "FORD/KA SE 1.5 SD; 2015/2016; PRETA; ALCO./GASOL. - FUNCIONANDO - IPVA 2024 OK")</f>
      </c>
      <c r="C31" s="4" t="inlineStr">
        <is>
          <t>Não vendido</t>
        </is>
      </c>
      <c r="D31" s="4" t="inlineStr">
        <is>
          <t>37</t>
        </is>
      </c>
      <c r="E31" s="5" t="inlineStr">
        <is>
          <t>27.000,00</t>
        </is>
      </c>
      <c r="F31" s="4" t="inlineStr">
        <is>
          <t>500.00</t>
        </is>
      </c>
    </row>
    <row collapsed="false" customFormat="false" customHeight="false" hidden="false" ht="12.1" outlineLevel="0" r="32">
      <c r="A32" s="5" t="s">
        <f>=HYPERLINK("https://leilaoonline.com.br/lote/detalhe/240795", "100")</f>
      </c>
      <c r="B32" s="4" t="s">
        <f>=HYPERLINK("https://leilaoonline.com.br/lote/detalhe/240795", "veja o vídeo!! I/M. BENZ SLK 250 CGI; 2014/2014; VERMELHA; GASOLINA - FUNCIONANDO")</f>
      </c>
      <c r="C32" s="4" t="inlineStr">
        <is>
          <t>Não vendido</t>
        </is>
      </c>
      <c r="D32" s="4" t="inlineStr">
        <is>
          <t>5</t>
        </is>
      </c>
      <c r="E32" s="5" t="inlineStr">
        <is>
          <t>70.000,00</t>
        </is>
      </c>
      <c r="F32" s="4" t="inlineStr">
        <is>
          <t>2500.00</t>
        </is>
      </c>
    </row>
    <row collapsed="false" customFormat="false" customHeight="false" hidden="false" ht="12.1" outlineLevel="0" r="33">
      <c r="A33" s="5" t="s">
        <f>=HYPERLINK("https://leilaoonline.com.br/lote/detalhe/240785", "110")</f>
      </c>
      <c r="B33" s="4" t="s">
        <f>=HYPERLINK("https://leilaoonline.com.br/lote/detalhe/240785", "veja o vídeo!! I/VOLVO XC60 2.0 T5 KIN; 2015/2016; PRATA; GASOLINA - FUNCIONANDO - IPVA 2024 OK")</f>
      </c>
      <c r="C33" s="4" t="inlineStr">
        <is>
          <t>Não vendido</t>
        </is>
      </c>
      <c r="D33" s="4" t="inlineStr">
        <is>
          <t>17</t>
        </is>
      </c>
      <c r="E33" s="5" t="inlineStr">
        <is>
          <t>33.000,00</t>
        </is>
      </c>
      <c r="F33" s="4" t="inlineStr">
        <is>
          <t>500.00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2026-10-11T15:17:24.00Z</dcterms:created>
  <dc:creator>Tellks Tecnologia</dc:creator>
  <cp:revision>0</cp:revision>
</cp:coreProperties>
</file>