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Civic Tour. 20 • Agile 11 • Fit 18 • Onix 17 • Yaris 21 • City 19 • HR-V 21 • Hb20 21 • Ou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11/06/2024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=HYPERLINK("https://leilaoonline.com.br/lote/detalhe/233177", "025")</f>
      </c>
      <c r="B11" s="4" t="s">
        <f>=HYPERLINK("https://leilaoonline.com.br/lote/detalhe/233177", "veja o vídeo!! AUDI/A3 1.8T; 2003/2004; PRATA; GASOLINA - FUNCIONANDO")</f>
      </c>
      <c r="C11" s="4" t="inlineStr">
        <is>
          <t>Não vendido</t>
        </is>
      </c>
      <c r="D11" s="4" t="inlineStr">
        <is>
          <t>11</t>
        </is>
      </c>
      <c r="E11" s="5" t="inlineStr">
        <is>
          <t>10.500,00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=HYPERLINK("https://leilaoonline.com.br/lote/detalhe/232552", "030")</f>
      </c>
      <c r="B12" s="4" t="s">
        <f>=HYPERLINK("https://leilaoonline.com.br/lote/detalhe/232552", "veja o vídeo!! CHEVROLET/CLASSIC LS; 2011/2012; PRETA; ALCO./GASOL. - FUNCIONANDO - IPVA 2024 OK")</f>
      </c>
      <c r="C12" s="4" t="inlineStr">
        <is>
          <t>Não vendido</t>
        </is>
      </c>
      <c r="D12" s="4" t="inlineStr">
        <is>
          <t>26</t>
        </is>
      </c>
      <c r="E12" s="5" t="inlineStr">
        <is>
          <t>17.500,00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=HYPERLINK("https://leilaoonline.com.br/lote/detalhe/233590", "034")</f>
      </c>
      <c r="B13" s="4" t="s">
        <f>=HYPERLINK("https://leilaoonline.com.br/lote/detalhe/233590", "veja o vídeo!! I/BMW 320I GRAN TURISMO; 2015/2015; PRATA; GASOLINA - FUNCIONANDO - IPVA 2024 OK")</f>
      </c>
      <c r="C13" s="4" t="inlineStr">
        <is>
          <t>Vendido</t>
        </is>
      </c>
      <c r="D13" s="4" t="inlineStr">
        <is>
          <t>2</t>
        </is>
      </c>
      <c r="E13" s="5" t="inlineStr">
        <is>
          <t>50.000,00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=HYPERLINK("https://leilaoonline.com.br/lote/detalhe/232210", "035")</f>
      </c>
      <c r="B14" s="4" t="s">
        <f>=HYPERLINK("https://leilaoonline.com.br/lote/detalhe/232210", "HONDA/HR-V EXL CVT; 2021/2021; BRANCA; ALCO./GASOL. - FUNC. - IPVA 2024 OK - APROX. 41.380KM")</f>
      </c>
      <c r="C14" s="4" t="inlineStr">
        <is>
          <t>Não vendido</t>
        </is>
      </c>
      <c r="D14" s="4" t="inlineStr">
        <is>
          <t>57</t>
        </is>
      </c>
      <c r="E14" s="5" t="inlineStr">
        <is>
          <t>84.000,00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=HYPERLINK("https://leilaoonline.com.br/lote/detalhe/232231", "040")</f>
      </c>
      <c r="B15" s="4" t="s">
        <f>=HYPERLINK("https://leilaoonline.com.br/lote/detalhe/232231", "veja o vídeo!! HONDA/CIVIC TOURING CVT; 2020/2020; AZUL; GASOLINA - FUNCIONANDO - IPVA 2024 OK")</f>
      </c>
      <c r="C15" s="4" t="inlineStr">
        <is>
          <t>Vendido</t>
        </is>
      </c>
      <c r="D15" s="4" t="inlineStr">
        <is>
          <t>50</t>
        </is>
      </c>
      <c r="E15" s="5" t="inlineStr">
        <is>
          <t>101.250,00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=HYPERLINK("https://leilaoonline.com.br/lote/detalhe/232227", "045")</f>
      </c>
      <c r="B16" s="4" t="s">
        <f>=HYPERLINK("https://leilaoonline.com.br/lote/detalhe/232227", "veja o vídeo!! I/CHEVROLET AGILE LTZ; 2011/2011; BRANCA; ALCO./GASOL. - FUNCIONANDO")</f>
      </c>
      <c r="C16" s="4" t="inlineStr">
        <is>
          <t>Não vendido</t>
        </is>
      </c>
      <c r="D16" s="4" t="inlineStr">
        <is>
          <t>23</t>
        </is>
      </c>
      <c r="E16" s="5" t="inlineStr">
        <is>
          <t>17.000,00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=HYPERLINK("https://leilaoonline.com.br/lote/detalhe/233591", "047")</f>
      </c>
      <c r="B17" s="4" t="s">
        <f>=HYPERLINK("https://leilaoonline.com.br/lote/detalhe/233591", "veja o vídeo!! I/BMW 320I GRAN TURISMO; 2015/2015; PRATA; GASOLINA - FUNCIONANDO - IPVA 2024 OK")</f>
      </c>
      <c r="C17" s="4" t="inlineStr">
        <is>
          <t>Não vendido</t>
        </is>
      </c>
      <c r="D17" s="4" t="inlineStr">
        <is>
          <t>7</t>
        </is>
      </c>
      <c r="E17" s="5" t="inlineStr">
        <is>
          <t>42.500,00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=HYPERLINK("https://leilaoonline.com.br/lote/detalhe/232218", "050")</f>
      </c>
      <c r="B18" s="4" t="s">
        <f>=HYPERLINK("https://leilaoonline.com.br/lote/detalhe/232218", "veja o vídeo!! HONDA/FIT PERSONAL; 2018/2018; AZUL; ALCO./GASOL. - FUNCIONANDO - IPVA 2024 OK")</f>
      </c>
      <c r="C18" s="4" t="inlineStr">
        <is>
          <t>Não vendido</t>
        </is>
      </c>
      <c r="D18" s="4" t="inlineStr">
        <is>
          <t>41</t>
        </is>
      </c>
      <c r="E18" s="5" t="inlineStr">
        <is>
          <t>40.000,00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=HYPERLINK("https://leilaoonline.com.br/lote/detalhe/232229", "055")</f>
      </c>
      <c r="B19" s="4" t="s">
        <f>=HYPERLINK("https://leilaoonline.com.br/lote/detalhe/232229", "veja o vídeo!! CHEVROLET/ONIX 1.4AT LTZ; 2017/2017; PRATA; ALCO./GASOL. - FUNCIONANDO - APROX. 67.800KM")</f>
      </c>
      <c r="C19" s="4" t="inlineStr">
        <is>
          <t>Não vendido</t>
        </is>
      </c>
      <c r="D19" s="4" t="inlineStr">
        <is>
          <t>14</t>
        </is>
      </c>
      <c r="E19" s="5" t="inlineStr">
        <is>
          <t>27.500,00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=HYPERLINK("https://leilaoonline.com.br/lote/detalhe/232223", "060")</f>
      </c>
      <c r="B20" s="4" t="s">
        <f>=HYPERLINK("https://leilaoonline.com.br/lote/detalhe/232223", "veja o vídeo!! HONDA/CITY EX CVT; 2019/2019; BRANCA; ALCO./GASOL. - FUNC. - IPVA 2024 OK - APROX. 57.900KM")</f>
      </c>
      <c r="C20" s="4" t="inlineStr">
        <is>
          <t>Não vendido</t>
        </is>
      </c>
      <c r="D20" s="4" t="inlineStr">
        <is>
          <t>31</t>
        </is>
      </c>
      <c r="E20" s="5" t="inlineStr">
        <is>
          <t>53.250,00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=HYPERLINK("https://leilaoonline.com.br/lote/detalhe/232220", "065")</f>
      </c>
      <c r="B21" s="4" t="s">
        <f>=HYPERLINK("https://leilaoonline.com.br/lote/detalhe/232220", "veja o vídeo!! I/CHEV CRUZE LT HB AT; 2017/2017; PRETA; ALCO./GASOL. - FUNCIONANDO - IPVA 2024 OK")</f>
      </c>
      <c r="C21" s="4" t="inlineStr">
        <is>
          <t>Vendido</t>
        </is>
      </c>
      <c r="D21" s="4" t="inlineStr">
        <is>
          <t>39</t>
        </is>
      </c>
      <c r="E21" s="5" t="inlineStr">
        <is>
          <t>44.000,00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=HYPERLINK("https://leilaoonline.com.br/lote/detalhe/232224", "070")</f>
      </c>
      <c r="B22" s="4" t="s">
        <f>=HYPERLINK("https://leilaoonline.com.br/lote/detalhe/232224", "veja o vídeo!! TOYOTA/YARIS HA XS 15CNT; 2020/2021; AZUL; ALCO./GASOL. - FUNCIONANDO - IPVA 2024 OK")</f>
      </c>
      <c r="C22" s="4" t="inlineStr">
        <is>
          <t>Não vendido</t>
        </is>
      </c>
      <c r="D22" s="4" t="inlineStr">
        <is>
          <t>40</t>
        </is>
      </c>
      <c r="E22" s="5" t="inlineStr">
        <is>
          <t>39.500,00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=HYPERLINK("https://leilaoonline.com.br/lote/detalhe/232234", "080")</f>
      </c>
      <c r="B23" s="4" t="s">
        <f>=HYPERLINK("https://leilaoonline.com.br/lote/detalhe/232234", "veja o vídeo!! I/HONDA CR-V EXL; 2010/2011; CINZA; GASOLINA - FUNCIONANDO")</f>
      </c>
      <c r="C23" s="4" t="inlineStr">
        <is>
          <t>Não vendido</t>
        </is>
      </c>
      <c r="D23" s="4" t="inlineStr">
        <is>
          <t>8</t>
        </is>
      </c>
      <c r="E23" s="5" t="inlineStr">
        <is>
          <t>36.250,00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=HYPERLINK("https://leilaoonline.com.br/lote/detalhe/232232", "085")</f>
      </c>
      <c r="B24" s="4" t="s">
        <f>=HYPERLINK("https://leilaoonline.com.br/lote/detalhe/232232", "veja o vídeo!! HONDA/HR-V EXL CVT; 2021/2021; CINZA; ALCO./GASOL. - FUNCIONANDO - APROX. 51.000KM")</f>
      </c>
      <c r="C24" s="4" t="inlineStr">
        <is>
          <t>Não vendido</t>
        </is>
      </c>
      <c r="D24" s="4" t="inlineStr">
        <is>
          <t>29</t>
        </is>
      </c>
      <c r="E24" s="5" t="inlineStr">
        <is>
          <t>70.000,00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=HYPERLINK("https://leilaoonline.com.br/lote/detalhe/232230", "090")</f>
      </c>
      <c r="B25" s="4" t="s">
        <f>=HYPERLINK("https://leilaoonline.com.br/lote/detalhe/232230", "veja o vídeo!! HYUNDAI/HB20 1.6A COMF; 2017/2018; PRATA; ALCO./GASOL. - FUNCIONANDO - IPVA 2024 OK")</f>
      </c>
      <c r="C25" s="4" t="inlineStr">
        <is>
          <t>Não vendido</t>
        </is>
      </c>
      <c r="D25" s="4" t="inlineStr">
        <is>
          <t>27</t>
        </is>
      </c>
      <c r="E25" s="5" t="inlineStr">
        <is>
          <t>33.000,00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=HYPERLINK("https://leilaoonline.com.br/lote/detalhe/232235", "095")</f>
      </c>
      <c r="B26" s="4" t="s">
        <f>=HYPERLINK("https://leilaoonline.com.br/lote/detalhe/232235", "veja o vídeo!! RENAULT/DUSTER 16 D 4X2; 2011/2012; PRATA; ALCO./GASOL. - FUNCIONANDO")</f>
      </c>
      <c r="C26" s="4" t="inlineStr">
        <is>
          <t>Não vendido</t>
        </is>
      </c>
      <c r="D26" s="4" t="inlineStr">
        <is>
          <t>7</t>
        </is>
      </c>
      <c r="E26" s="5" t="inlineStr">
        <is>
          <t>21.000,00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=HYPERLINK("https://leilaoonline.com.br/lote/detalhe/232401", "097")</f>
      </c>
      <c r="B27" s="4" t="s">
        <f>=HYPERLINK("https://leilaoonline.com.br/lote/detalhe/232401", "veja o vídeo!! I/HONDA CR-V EXL; 2008/2008; PRATA; GASOLINA - FUNCIONANDO - IPVA 2024 OK")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33.000,00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=HYPERLINK("https://leilaoonline.com.br/lote/detalhe/232228", "100")</f>
      </c>
      <c r="B28" s="4" t="s">
        <f>=HYPERLINK("https://leilaoonline.com.br/lote/detalhe/232228", "veja o vídeo!! HONDA/HR-V EX CVT; 2019/2020; BRANCA; ALCO./GASOL. - FUNC. - IPVA 2024 OK - APROX. 45.200KM")</f>
      </c>
      <c r="C28" s="4" t="inlineStr">
        <is>
          <t>Não vendido</t>
        </is>
      </c>
      <c r="D28" s="4" t="inlineStr">
        <is>
          <t>12</t>
        </is>
      </c>
      <c r="E28" s="5" t="inlineStr">
        <is>
          <t>48.750,00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=HYPERLINK("https://leilaoonline.com.br/lote/detalhe/232233", "105")</f>
      </c>
      <c r="B29" s="4" t="s">
        <f>=HYPERLINK("https://leilaoonline.com.br/lote/detalhe/232233", "veja o vídeo!! HONDA/FIT EX FLEX; 2013/2014; PRETA; ALCO./GASOL. - FUNCIONANDO - APROX. 62.600KM")</f>
      </c>
      <c r="C29" s="4" t="inlineStr">
        <is>
          <t>Vendido</t>
        </is>
      </c>
      <c r="D29" s="4" t="inlineStr">
        <is>
          <t>40</t>
        </is>
      </c>
      <c r="E29" s="5" t="inlineStr">
        <is>
          <t>32.000,00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=HYPERLINK("https://leilaoonline.com.br/lote/detalhe/232217", "110")</f>
      </c>
      <c r="B30" s="4" t="s">
        <f>=HYPERLINK("https://leilaoonline.com.br/lote/detalhe/232217", "JEEP/COMPASS LONG TF; 2021/2022; PRATA; ALCO./GASOL. - FUNCIONANDO - IPVA 2024 OK")</f>
      </c>
      <c r="C30" s="4" t="inlineStr">
        <is>
          <t>Não vendido</t>
        </is>
      </c>
      <c r="D30" s="4" t="inlineStr">
        <is>
          <t>5</t>
        </is>
      </c>
      <c r="E30" s="5" t="inlineStr">
        <is>
          <t>50.000,00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=HYPERLINK("https://leilaoonline.com.br/lote/detalhe/232221", "115")</f>
      </c>
      <c r="B31" s="4" t="s">
        <f>=HYPERLINK("https://leilaoonline.com.br/lote/detalhe/232221", "veja o vídeo!! CITROEN/C3 120A EXCLUSIV; 2013/2014; BRANCA; ALCO./GASOL. - FUNCIONANDO")</f>
      </c>
      <c r="C31" s="4" t="inlineStr">
        <is>
          <t>Não vendido</t>
        </is>
      </c>
      <c r="D31" s="4" t="inlineStr">
        <is>
          <t>17</t>
        </is>
      </c>
      <c r="E31" s="5" t="inlineStr">
        <is>
          <t>13.000,00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=HYPERLINK("https://leilaoonline.com.br/lote/detalhe/232215", "120")</f>
      </c>
      <c r="B32" s="4" t="s">
        <f>=HYPERLINK("https://leilaoonline.com.br/lote/detalhe/232215", "veja o vídeo!! I/HONDA HR-V EX CVT; 2019/2019; PRATA; ALCO./GASOL. - FUNCIONANDO - IPVA 2024 OK")</f>
      </c>
      <c r="C32" s="4" t="inlineStr">
        <is>
          <t>Não vendido</t>
        </is>
      </c>
      <c r="D32" s="4" t="inlineStr">
        <is>
          <t>20</t>
        </is>
      </c>
      <c r="E32" s="5" t="inlineStr">
        <is>
          <t>53.750,00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=HYPERLINK("https://leilaoonline.com.br/lote/detalhe/232211", "125")</f>
      </c>
      <c r="B33" s="4" t="s">
        <f>=HYPERLINK("https://leilaoonline.com.br/lote/detalhe/232211", "veja o vídeo!! HYUNDAI/HB20 10M SENSE; 2020/2021; PRATA; ALCO./GASOL. - FUNCIONANDO - APROX. 37.200KM")</f>
      </c>
      <c r="C33" s="4" t="inlineStr">
        <is>
          <t>Não vendido</t>
        </is>
      </c>
      <c r="D33" s="4" t="inlineStr">
        <is>
          <t>32</t>
        </is>
      </c>
      <c r="E33" s="5" t="inlineStr">
        <is>
          <t>30.500,00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=HYPERLINK("https://leilaoonline.com.br/lote/detalhe/232213", "130")</f>
      </c>
      <c r="B34" s="4" t="s">
        <f>=HYPERLINK("https://leilaoonline.com.br/lote/detalhe/232213", "veja o vídeo!! HONDA/WR-V EXL CVT; 2017/2018; CINZA; ALCO./GASOL. - FUNCIONANDO - IPVA 2024 OK")</f>
      </c>
      <c r="C34" s="4" t="inlineStr">
        <is>
          <t>Não vendido</t>
        </is>
      </c>
      <c r="D34" s="4" t="inlineStr">
        <is>
          <t>15</t>
        </is>
      </c>
      <c r="E34" s="5" t="inlineStr">
        <is>
          <t>37.500,00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=HYPERLINK("https://leilaoonline.com.br/lote/detalhe/232225", "135")</f>
      </c>
      <c r="B35" s="4" t="s">
        <f>=HYPERLINK("https://leilaoonline.com.br/lote/detalhe/232225", "veja o vídeo!! JEEP/COMPASS TRAILHAWK D; 2020/2021; PRETA; DIESEL - FUNCIONANDO - IPVA 2024 OK")</f>
      </c>
      <c r="C35" s="4" t="inlineStr">
        <is>
          <t>Não vendido</t>
        </is>
      </c>
      <c r="D35" s="4" t="inlineStr">
        <is>
          <t>94</t>
        </is>
      </c>
      <c r="E35" s="5" t="inlineStr">
        <is>
          <t>91.500,00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=HYPERLINK("https://leilaoonline.com.br/lote/detalhe/232219", "140")</f>
      </c>
      <c r="B36" s="4" t="s">
        <f>=HYPERLINK("https://leilaoonline.com.br/lote/detalhe/232219", "veja o vídeo!! FIAT/PALIO ESSENCE 1.6; 2014/2015; CINZA; ALCO./GASOL. - FUNCIONANDO")</f>
      </c>
      <c r="C36" s="4" t="inlineStr">
        <is>
          <t>Vendido</t>
        </is>
      </c>
      <c r="D36" s="4" t="inlineStr">
        <is>
          <t>40</t>
        </is>
      </c>
      <c r="E36" s="5" t="inlineStr">
        <is>
          <t>19.750,00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=HYPERLINK("https://leilaoonline.com.br/lote/detalhe/232212", "150")</f>
      </c>
      <c r="B37" s="4" t="s">
        <f>=HYPERLINK("https://leilaoonline.com.br/lote/detalhe/232212", "veja o vídeo!! I/CHEV TRACKER PREMIER; 2017/2018; CINZA; ALCO./GASOL. - FUNCIONANDO - IPVA 2024 OK")</f>
      </c>
      <c r="C37" s="4" t="inlineStr">
        <is>
          <t>Não vendido</t>
        </is>
      </c>
      <c r="D37" s="4" t="inlineStr">
        <is>
          <t>21</t>
        </is>
      </c>
      <c r="E37" s="5" t="inlineStr">
        <is>
          <t>39.000,00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=HYPERLINK("https://leilaoonline.com.br/lote/detalhe/232222", "155")</f>
      </c>
      <c r="B38" s="4" t="s">
        <f>=HYPERLINK("https://leilaoonline.com.br/lote/detalhe/232222", "veja o vídeo!! HONDA/FIT EX CVT; 2018/2018; CINZA; ALCO./GASOL. - FUNCIONANDO - IPVA 2024 OK")</f>
      </c>
      <c r="C38" s="4" t="inlineStr">
        <is>
          <t>Não vendido</t>
        </is>
      </c>
      <c r="D38" s="4" t="inlineStr">
        <is>
          <t>8</t>
        </is>
      </c>
      <c r="E38" s="5" t="inlineStr">
        <is>
          <t>34.500,00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=HYPERLINK("https://leilaoonline.com.br/lote/detalhe/232214", "160")</f>
      </c>
      <c r="B39" s="4" t="s">
        <f>=HYPERLINK("https://leilaoonline.com.br/lote/detalhe/232214", "veja o vídeo!! TOYOTA/ETIOS HB X; 2013/2013; PRATA; ALCO./GASOL. - FUNCIONANDO - IPVA 2024 OK")</f>
      </c>
      <c r="C39" s="4" t="inlineStr">
        <is>
          <t>Não vendido</t>
        </is>
      </c>
      <c r="D39" s="4" t="inlineStr">
        <is>
          <t>27</t>
        </is>
      </c>
      <c r="E39" s="5" t="inlineStr">
        <is>
          <t>21.500,00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=HYPERLINK("https://leilaoonline.com.br/lote/detalhe/232226", "165")</f>
      </c>
      <c r="B40" s="4" t="s">
        <f>=HYPERLINK("https://leilaoonline.com.br/lote/detalhe/232226", "veja o vídeo!! CITROEN/C4CACTUS FEEL AT; 2021/2022; PRATA; ALCO./GASOL. - FUNC. - IPVA 2024 OK - APROX. 41.960KM")</f>
      </c>
      <c r="C40" s="4" t="inlineStr">
        <is>
          <t>Não vendido</t>
        </is>
      </c>
      <c r="D40" s="4" t="inlineStr">
        <is>
          <t>23</t>
        </is>
      </c>
      <c r="E40" s="5" t="inlineStr">
        <is>
          <t>50.250,00</t>
        </is>
      </c>
      <c r="F40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2026-07-13T00:03:36.00Z</dcterms:created>
  <dc:creator>Tellks Tecnologia</dc:creator>
  <cp:revision>0</cp:revision>
</cp:coreProperties>
</file>