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8370R 2018 - CAT 938H - 7 QUADRI HONDA 2021 - CAMINHÕES - 7 VW GOL - 5 VW SAVE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=HYPERLINK("https://leilaoonline.com.br/lote/detalhe/225046", "100")</f>
      </c>
      <c r="B11" s="4" t="s">
        <f>=HYPERLINK("https://leilaoonline.com.br/lote/detalhe/225046", " PLANTADORA / DISTRIBUIDORA DE CANA; ANO 2012/2012. - EQP.8725. - LOC. ARIRANHA")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30.500,00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=HYPERLINK("https://leilaoonline.com.br/lote/detalhe/225056", "101")</f>
      </c>
      <c r="B12" s="4" t="s">
        <f>=HYPERLINK("https://leilaoonline.com.br/lote/detalhe/225056", " CARREGADEIRA NEW HOLLAND TS 100; ANO 2005/2005. - EQP.403102. - LOC. ARIRANHA")</f>
      </c>
      <c r="C12" s="4" t="inlineStr">
        <is>
          <t>Vendido</t>
        </is>
      </c>
      <c r="D12" s="4" t="inlineStr">
        <is>
          <t>94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=HYPERLINK("https://leilaoonline.com.br/lote/detalhe/225059", "102")</f>
      </c>
      <c r="B13" s="4" t="s">
        <f>=HYPERLINK("https://leilaoonline.com.br/lote/detalhe/225059", " CARREGADEIRA NEW HOLLAND TS 100; ANO 2005/2005. - EQP.403106. - LOC. ARIRANHA")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=HYPERLINK("https://leilaoonline.com.br/lote/detalhe/225209", "103")</f>
      </c>
      <c r="B14" s="4" t="s">
        <f>=HYPERLINK("https://leilaoonline.com.br/lote/detalhe/225209", " CAMINHÃO VOLVO VM 260 6X4R; ANO 2008/2009; BRANCO. - EQP.303222. - LOC. ARIRANHA")</f>
      </c>
      <c r="C14" s="4" t="inlineStr">
        <is>
          <t>Vendido</t>
        </is>
      </c>
      <c r="D14" s="4" t="inlineStr">
        <is>
          <t>28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=HYPERLINK("https://leilaoonline.com.br/lote/detalhe/225044", "104")</f>
      </c>
      <c r="B15" s="4" t="s">
        <f>=HYPERLINK("https://leilaoonline.com.br/lote/detalhe/225044", " PLANTADORA DMB PCP 6000; ANO 2009/2009. - EQP.8205. - LOC. ARIRANHA")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=HYPERLINK("https://leilaoonline.com.br/lote/detalhe/225058", "105")</f>
      </c>
      <c r="B16" s="4" t="s">
        <f>=HYPERLINK("https://leilaoonline.com.br/lote/detalhe/225058", " PLANTADORA DE CANA PICADA ATONIOSI PCP 1102; ANO 2018/2018. - EQP.8804. - LOC. ARIRANHA")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82.000,00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=HYPERLINK("https://leilaoonline.com.br/lote/detalhe/225054", "106")</f>
      </c>
      <c r="B17" s="4" t="s">
        <f>=HYPERLINK("https://leilaoonline.com.br/lote/detalhe/225054", " PLANTADORA SANTAL PCP2; ANO 2009/2009. - EQP.8206. - LOC. ARIRANHA")</f>
      </c>
      <c r="C17" s="4" t="inlineStr">
        <is>
          <t>Vendido</t>
        </is>
      </c>
      <c r="D17" s="4" t="inlineStr">
        <is>
          <t>8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=HYPERLINK("https://leilaoonline.com.br/lote/detalhe/225045", "107")</f>
      </c>
      <c r="B18" s="4" t="s">
        <f>=HYPERLINK("https://leilaoonline.com.br/lote/detalhe/225045", " DISTRIBUIDORA DE CALCARIO MARCHESA; ANO 2005/2005. - EQP.8392. - LOC. ARIRANHA")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=HYPERLINK("https://leilaoonline.com.br/lote/detalhe/225060", "108")</f>
      </c>
      <c r="B19" s="4" t="s">
        <f>=HYPERLINK("https://leilaoonline.com.br/lote/detalhe/225060", " PLAINA STARPLAN 5000; ANO 2011/2011. - EQP.8687. - LOC. ARIRANHA")</f>
      </c>
      <c r="C19" s="4" t="inlineStr">
        <is>
          <t>Vendido</t>
        </is>
      </c>
      <c r="D19" s="4" t="inlineStr">
        <is>
          <t>110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=HYPERLINK("https://leilaoonline.com.br/lote/detalhe/225064", "109")</f>
      </c>
      <c r="B20" s="4" t="s">
        <f>=HYPERLINK("https://leilaoonline.com.br/lote/detalhe/225064", " PLANTADEIRA DE CANA INTE; ANO 2007/2007. - LOC. ARIRANHA")</f>
      </c>
      <c r="C20" s="4" t="inlineStr">
        <is>
          <t>Vendido</t>
        </is>
      </c>
      <c r="D20" s="4" t="inlineStr">
        <is>
          <t>9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=HYPERLINK("https://leilaoonline.com.br/lote/detalhe/225063", "110")</f>
      </c>
      <c r="B21" s="4" t="s">
        <f>=HYPERLINK("https://leilaoonline.com.br/lote/detalhe/225063", " PLAINA STARPLAN 5000; ANO 2011/2011. - EQP.8690. - LOC. ARIRANHA")</f>
      </c>
      <c r="C21" s="4" t="inlineStr">
        <is>
          <t>Vendido</t>
        </is>
      </c>
      <c r="D21" s="4" t="inlineStr">
        <is>
          <t>96</t>
        </is>
      </c>
      <c r="E21" s="5" t="inlineStr">
        <is>
          <t>27.250,00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=HYPERLINK("https://leilaoonline.com.br/lote/detalhe/225061", "111")</f>
      </c>
      <c r="B22" s="4" t="s">
        <f>=HYPERLINK("https://leilaoonline.com.br/lote/detalhe/225061", " PLANTADORA / DISTRIBUIDORA DE CANA; ANO 2012/2012. - EQP.8703. - LOC. ARIRANHA")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=HYPERLINK("https://leilaoonline.com.br/lote/detalhe/225068", "112")</f>
      </c>
      <c r="B23" s="4" t="s">
        <f>=HYPERLINK("https://leilaoonline.com.br/lote/detalhe/225068", " TRATOR VALTRA BH 180 4X4; ANO 2012/2012; COM LAMINA; Nº 8449. - EQP.505339. - LOC. ARIRANHA")</f>
      </c>
      <c r="C23" s="4" t="inlineStr">
        <is>
          <t>Vendido</t>
        </is>
      </c>
      <c r="D23" s="4" t="inlineStr">
        <is>
          <t>117</t>
        </is>
      </c>
      <c r="E23" s="5" t="inlineStr">
        <is>
          <t>167.000,00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=HYPERLINK("https://leilaoonline.com.br/lote/detalhe/225215", "113")</f>
      </c>
      <c r="B24" s="4" t="s">
        <f>=HYPERLINK("https://leilaoonline.com.br/lote/detalhe/225215", " REBOQUE FACCHINI RFRBC; ANO 1996/1996; AMARELO. - CONJ. IRRIG. TURBOMAQ 14; ANO 2014/2014. - EQP.210233/240043. - LOC. ARIRANHA")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14.000,00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=HYPERLINK("https://leilaoonline.com.br/lote/detalhe/225053", "114")</f>
      </c>
      <c r="B25" s="4" t="s">
        <f>=HYPERLINK("https://leilaoonline.com.br/lote/detalhe/225053", " 2 TRANSBORDOS SANTAL VT 10 TANDEN; ANO 2010/2010. - EQP.142034/142035. - LOC. ARIRANHA")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=HYPERLINK("https://leilaoonline.com.br/lote/detalhe/225047", "115")</f>
      </c>
      <c r="B26" s="4" t="s">
        <f>=HYPERLINK("https://leilaoonline.com.br/lote/detalhe/225047", " 2 TRANSBORDOS SANTAL VT 10 TANDEN; ANO 2010/2010. - EQP.142051/142052. - LOC. ARIRANHA")</f>
      </c>
      <c r="C26" s="4" t="inlineStr">
        <is>
          <t>Vendido</t>
        </is>
      </c>
      <c r="D26" s="4" t="inlineStr">
        <is>
          <t>18</t>
        </is>
      </c>
      <c r="E26" s="5" t="inlineStr">
        <is>
          <t>37.000,00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=HYPERLINK("https://leilaoonline.com.br/lote/detalhe/225208", "116")</f>
      </c>
      <c r="B27" s="4" t="s">
        <f>=HYPERLINK("https://leilaoonline.com.br/lote/detalhe/225208", " CAMINHÃO MERCEDES BENZ 2726 K6X4; ANO 2009/2009; BRANCO. - EQP.312582. - LOC. ARIRANHA")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=HYPERLINK("https://leilaoonline.com.br/lote/detalhe/225521", "117")</f>
      </c>
      <c r="B28" s="4" t="s">
        <f>=HYPERLINK("https://leilaoonline.com.br/lote/detalhe/225521", " 4 AR-CONDICIONADOS DIVERSOS; 1 ESTERILIZADOR STERMAX; 03 ANTENAS GPS. - S/EQP. - LOC. ARIRANHA")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=HYPERLINK("https://leilaoonline.com.br/lote/detalhe/225545", "118")</f>
      </c>
      <c r="B29" s="4" t="s">
        <f>=HYPERLINK("https://leilaoonline.com.br/lote/detalhe/225545", "APROX. 100 ITENS. - SUCATA DE MATERIAL DE INFORMÁTICA. (VEJA DESCRITIVO E ITENS) - S/EQP. - LOC. ARIRANHA")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=HYPERLINK("https://leilaoonline.com.br/lote/detalhe/225542", "119")</f>
      </c>
      <c r="B30" s="4" t="s">
        <f>=HYPERLINK("https://leilaoonline.com.br/lote/detalhe/225542", " APROX. 6.700 KG. DE SUCATA DE CAMPANA DE FREIO. (VENDA POR KG) - S/EQP. - LOC. ARIRANHA")</f>
      </c>
      <c r="C30" s="4" t="inlineStr">
        <is>
          <t>Vendido</t>
        </is>
      </c>
      <c r="D30" s="4" t="inlineStr">
        <is>
          <t>9</t>
        </is>
      </c>
      <c r="E30" s="5" t="inlineStr">
        <is>
          <t>11.390,00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=HYPERLINK("https://leilaoonline.com.br/lote/detalhe/225048", "120")</f>
      </c>
      <c r="B31" s="4" t="s">
        <f>=HYPERLINK("https://leilaoonline.com.br/lote/detalhe/225048", " PLAINA STARA PAD 1000; ANO 2006/2006. - EQP.8447. - LOC. ARIRANHA")</f>
      </c>
      <c r="C31" s="4" t="inlineStr">
        <is>
          <t>Vendido</t>
        </is>
      </c>
      <c r="D31" s="4" t="inlineStr">
        <is>
          <t>38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=HYPERLINK("https://leilaoonline.com.br/lote/detalhe/225543", "121")</f>
      </c>
      <c r="B32" s="4" t="s">
        <f>=HYPERLINK("https://leilaoonline.com.br/lote/detalhe/225543", " APROX. 18 SUCATAS DE CUBOS DE CARRETAS E 14 SAPATAS. - S/EQP. - LOC. ARIRANHA")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=HYPERLINK("https://leilaoonline.com.br/lote/detalhe/225546", "122")</f>
      </c>
      <c r="B33" s="4" t="s">
        <f>=HYPERLINK("https://leilaoonline.com.br/lote/detalhe/225546", "APROX. 160 SUCATAS DE FERRAMENTAS DIVERSAS. - S/EQP. - LOC. ARIRANHA")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=HYPERLINK("https://leilaoonline.com.br/lote/detalhe/225533", "123")</f>
      </c>
      <c r="B34" s="4" t="s">
        <f>=HYPERLINK("https://leilaoonline.com.br/lote/detalhe/225533", " APROX. 13 SUCATAS DE VOLANTES DE EMBREANGENS E 30 EMBREAGENS. - S/EQP. - LOC. ARIRANHA")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=HYPERLINK("https://leilaoonline.com.br/lote/detalhe/225522", "124")</f>
      </c>
      <c r="B35" s="4" t="s">
        <f>=HYPERLINK("https://leilaoonline.com.br/lote/detalhe/225522", " APROX. 15 UNIDADES DE SUCATA DE CADEIRA DE ESCRITÓRIO; 01 MACA. - S/EQP. - LOC. ARIRANHA")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=HYPERLINK("https://leilaoonline.com.br/lote/detalhe/225524", "125")</f>
      </c>
      <c r="B36" s="4" t="s">
        <f>=HYPERLINK("https://leilaoonline.com.br/lote/detalhe/225524", " APROX. 12.800KG DE SUCATA DE COLARES DE ESTEIRA. (VENDA POR KG) - S/EQP. - LOC. - ARIRANHA")</f>
      </c>
      <c r="C36" s="4" t="inlineStr">
        <is>
          <t>Vendido</t>
        </is>
      </c>
      <c r="D36" s="4" t="inlineStr">
        <is>
          <t>5</t>
        </is>
      </c>
      <c r="E36" s="5" t="inlineStr">
        <is>
          <t>16.640,00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=HYPERLINK("https://leilaoonline.com.br/lote/detalhe/225055", "126")</f>
      </c>
      <c r="B37" s="4" t="s">
        <f>=HYPERLINK("https://leilaoonline.com.br/lote/detalhe/225055", "MOTO BOMBA FAB. PRÓPRIA MO; ANO 1992/1992. - EQP.230035. - LOC. ARIRANHA")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=HYPERLINK("https://leilaoonline.com.br/lote/detalhe/225080", "127")</f>
      </c>
      <c r="B38" s="4" t="s">
        <f>=HYPERLINK("https://leilaoonline.com.br/lote/detalhe/225080", " PÁ CARREGADEIRA CATERPILLAR 938H; ANO 2010/2010. - EQP.601498. - LOC. ARIRANHA")</f>
      </c>
      <c r="C38" s="4" t="inlineStr">
        <is>
          <t>Vendido</t>
        </is>
      </c>
      <c r="D38" s="4" t="inlineStr">
        <is>
          <t>47</t>
        </is>
      </c>
      <c r="E38" s="5" t="inlineStr">
        <is>
          <t>211.000,00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=HYPERLINK("https://leilaoonline.com.br/lote/detalhe/225049", "128")</f>
      </c>
      <c r="B39" s="4" t="s">
        <f>=HYPERLINK("https://leilaoonline.com.br/lote/detalhe/225049", " TRATOR JHON DEERE 8370R 4X4; ANO 2018/2018. - EQP.501410. - LOC. ARIRANHA")</f>
      </c>
      <c r="C39" s="4" t="inlineStr">
        <is>
          <t>Vendido</t>
        </is>
      </c>
      <c r="D39" s="4" t="inlineStr">
        <is>
          <t>42</t>
        </is>
      </c>
      <c r="E39" s="5" t="inlineStr">
        <is>
          <t>430.000,00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=HYPERLINK("https://leilaoonline.com.br/lote/detalhe/225051", "129")</f>
      </c>
      <c r="B40" s="4" t="s">
        <f>=HYPERLINK("https://leilaoonline.com.br/lote/detalhe/225051", " TRATOR JHON DEERE 8370R 4X4; ANO 2018/2018. - EQP.501407. - LOC. ARIRANHA")</f>
      </c>
      <c r="C40" s="4" t="inlineStr">
        <is>
          <t>Vendido</t>
        </is>
      </c>
      <c r="D40" s="4" t="inlineStr">
        <is>
          <t>41</t>
        </is>
      </c>
      <c r="E40" s="5" t="inlineStr">
        <is>
          <t>440.000,00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=HYPERLINK("https://leilaoonline.com.br/lote/detalhe/225065", "130")</f>
      </c>
      <c r="B41" s="4" t="s">
        <f>=HYPERLINK("https://leilaoonline.com.br/lote/detalhe/225065", " QUADRICICLO HONDA TRX 420 FM FOUR TR; ANO 2021/2021. - EQP.981042. - LOC. ARIRANHA")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=HYPERLINK("https://leilaoonline.com.br/lote/detalhe/225067", "131")</f>
      </c>
      <c r="B42" s="4" t="s">
        <f>=HYPERLINK("https://leilaoonline.com.br/lote/detalhe/225067", " QUADRICICLO HONDA TRX 420 FM FOUR TR; ANO 2021/2021. - EQP.981041. - LOC. ARIRANHA")</f>
      </c>
      <c r="C42" s="4" t="inlineStr">
        <is>
          <t>Vendido</t>
        </is>
      </c>
      <c r="D42" s="4" t="inlineStr">
        <is>
          <t>30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=HYPERLINK("https://leilaoonline.com.br/lote/detalhe/225062", "132")</f>
      </c>
      <c r="B43" s="4" t="s">
        <f>=HYPERLINK("https://leilaoonline.com.br/lote/detalhe/225062", " QUADRICICLO HONDA TRX 420 FM FOUR TR; ANO 2021/2021. - EQP.981040. - LOC. ARIRANHA")</f>
      </c>
      <c r="C43" s="4" t="inlineStr">
        <is>
          <t>Vendido</t>
        </is>
      </c>
      <c r="D43" s="4" t="inlineStr">
        <is>
          <t>33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=HYPERLINK("https://leilaoonline.com.br/lote/detalhe/225066", "133")</f>
      </c>
      <c r="B44" s="4" t="s">
        <f>=HYPERLINK("https://leilaoonline.com.br/lote/detalhe/225066", " QUADRICICLO HONDA TRX 420 FM FOUR TR; ANO 2021/2021. - EQP.981036. - LOC. ARIRANHA")</f>
      </c>
      <c r="C44" s="4" t="inlineStr">
        <is>
          <t>Vendido</t>
        </is>
      </c>
      <c r="D44" s="4" t="inlineStr">
        <is>
          <t>33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=HYPERLINK("https://leilaoonline.com.br/lote/detalhe/225052", "134")</f>
      </c>
      <c r="B45" s="4" t="s">
        <f>=HYPERLINK("https://leilaoonline.com.br/lote/detalhe/225052", " QUADRICICLO HONDA TRX 420 FM FOUR TR; ANO 2021/2021. - EQP.981038. - LOC. ARIRANHA")</f>
      </c>
      <c r="C45" s="4" t="inlineStr">
        <is>
          <t>Vendido</t>
        </is>
      </c>
      <c r="D45" s="4" t="inlineStr">
        <is>
          <t>40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=HYPERLINK("https://leilaoonline.com.br/lote/detalhe/225071", "135")</f>
      </c>
      <c r="B46" s="4" t="s">
        <f>=HYPERLINK("https://leilaoonline.com.br/lote/detalhe/225071", " QUADRICICLO HONDA TRX 420 FM FOUR TR; ANO 2021/2021. - EQP.981045. - LOC. ARIRANHA")</f>
      </c>
      <c r="C46" s="4" t="inlineStr">
        <is>
          <t>Vendido</t>
        </is>
      </c>
      <c r="D46" s="4" t="inlineStr">
        <is>
          <t>33</t>
        </is>
      </c>
      <c r="E46" s="5" t="inlineStr">
        <is>
          <t>26.000,00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=HYPERLINK("https://leilaoonline.com.br/lote/detalhe/225050", "136")</f>
      </c>
      <c r="B47" s="4" t="s">
        <f>=HYPERLINK("https://leilaoonline.com.br/lote/detalhe/225050", " QUADRICICLO HONDA TRX 420 FM FOUR TR; ANO 2021/2021. - EQP.981035. - LOC. ARIRANHA")</f>
      </c>
      <c r="C47" s="4" t="inlineStr">
        <is>
          <t>Vendido</t>
        </is>
      </c>
      <c r="D47" s="4" t="inlineStr">
        <is>
          <t>38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=HYPERLINK("https://leilaoonline.com.br/lote/detalhe/225193", "137")</f>
      </c>
      <c r="B48" s="4" t="s">
        <f>=HYPERLINK("https://leilaoonline.com.br/lote/detalhe/225193", " VOLKSWAGEN GOL 1.0L MC4; ANO 2019/2020; BRANCO. - EQP.912287. - LOC. ARIRANHA")</f>
      </c>
      <c r="C48" s="4" t="inlineStr">
        <is>
          <t>Vendido</t>
        </is>
      </c>
      <c r="D48" s="4" t="inlineStr">
        <is>
          <t>25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=HYPERLINK("https://leilaoonline.com.br/lote/detalhe/225200", "138")</f>
      </c>
      <c r="B49" s="4" t="s">
        <f>=HYPERLINK("https://leilaoonline.com.br/lote/detalhe/225200", " VOLKSWAGEN GOL 1.0L MC4; ANO 2021/2022; BRANCO. - EQP.912318. - LOC. ARIRANHA")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=HYPERLINK("https://leilaoonline.com.br/lote/detalhe/225201", "139")</f>
      </c>
      <c r="B50" s="4" t="s">
        <f>=HYPERLINK("https://leilaoonline.com.br/lote/detalhe/225201", " VOLKSWAGEN NOVA SAVEIRO RB MBVS; ANO 2019/2020; BRANCO. - EQP.944220. - LOC. ARIRANHA")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32.000,00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=HYPERLINK("https://leilaoonline.com.br/lote/detalhe/225222", "140")</f>
      </c>
      <c r="B51" s="4" t="s">
        <f>=HYPERLINK("https://leilaoonline.com.br/lote/detalhe/225222", " VOLKSWAGEN NOVA SAVEIRO RB MBVS; ANO 2017/2018; BRANCO. - EQP.944185. - LOC. ARIRANHA")</f>
      </c>
      <c r="C51" s="4" t="inlineStr">
        <is>
          <t>Vendido</t>
        </is>
      </c>
      <c r="D51" s="4" t="inlineStr">
        <is>
          <t>28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=HYPERLINK("https://leilaoonline.com.br/lote/detalhe/225205", "141")</f>
      </c>
      <c r="B52" s="4" t="s">
        <f>=HYPERLINK("https://leilaoonline.com.br/lote/detalhe/225205", " VOLKSWAGEN NOVO GOL TL MCV; ANO 2017/2018; BRANCO. - EQP.912271. - LOC. ARIRANHA")</f>
      </c>
      <c r="C52" s="4" t="inlineStr">
        <is>
          <t>Vendido</t>
        </is>
      </c>
      <c r="D52" s="4" t="inlineStr">
        <is>
          <t>25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=HYPERLINK("https://leilaoonline.com.br/lote/detalhe/225192", "142")</f>
      </c>
      <c r="B53" s="4" t="s">
        <f>=HYPERLINK("https://leilaoonline.com.br/lote/detalhe/225192", " VOLKSWAGEN NOVA SAVEIRO RB MBVS; ANO 2019/2020; BRANCO. - EQP.944217. - LOC. ARIRANHA")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37.500,00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=HYPERLINK("https://leilaoonline.com.br/lote/detalhe/225216", "143")</f>
      </c>
      <c r="B54" s="4" t="s">
        <f>=HYPERLINK("https://leilaoonline.com.br/lote/detalhe/225216", " VOLKSWAGEN NOVO GOL TL MCV; ANO 2017/2018; BRANCO. - EQP.912264. - LOC. ARIRANHA")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=HYPERLINK("https://leilaoonline.com.br/lote/detalhe/225214", "144")</f>
      </c>
      <c r="B55" s="4" t="s">
        <f>=HYPERLINK("https://leilaoonline.com.br/lote/detalhe/225214", " VOLKSWAGEN GOL 1.0L MC4; ANO 2019/2020; BRANCO. - EQP.912295. - LOC. ARIRANHA")</f>
      </c>
      <c r="C55" s="4" t="inlineStr">
        <is>
          <t>Vendido</t>
        </is>
      </c>
      <c r="D55" s="4" t="inlineStr">
        <is>
          <t>35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=HYPERLINK("https://leilaoonline.com.br/lote/detalhe/225195", "145")</f>
      </c>
      <c r="B56" s="4" t="s">
        <f>=HYPERLINK("https://leilaoonline.com.br/lote/detalhe/225195", " FIAT STRADA ENDURANCE CS; ANO 2021/2022; BRANCO. - EQP.900406. - LOC. ARIRANHA")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=HYPERLINK("https://leilaoonline.com.br/lote/detalhe/225194", "146")</f>
      </c>
      <c r="B57" s="4" t="s">
        <f>=HYPERLINK("https://leilaoonline.com.br/lote/detalhe/225194", " VOLKSWAGEN NOVA SAVEIRO RB MBVS; ANO 2019/2020; BRANCO. - EQP.944216. - LOC. ARIRANHA")</f>
      </c>
      <c r="C57" s="4" t="inlineStr">
        <is>
          <t>Vendido</t>
        </is>
      </c>
      <c r="D57" s="4" t="inlineStr">
        <is>
          <t>53</t>
        </is>
      </c>
      <c r="E57" s="5" t="inlineStr">
        <is>
          <t>46.000,00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=HYPERLINK("https://leilaoonline.com.br/lote/detalhe/225199", "147")</f>
      </c>
      <c r="B58" s="4" t="s">
        <f>=HYPERLINK("https://leilaoonline.com.br/lote/detalhe/225199", " VOLKSWAGEN GOL 1.0L MC4; ANO 2019/2020; BRANCO. - EQP.912296. - LOC. ARIRANHA")</f>
      </c>
      <c r="C58" s="4" t="inlineStr">
        <is>
          <t>Vendido</t>
        </is>
      </c>
      <c r="D58" s="4" t="inlineStr">
        <is>
          <t>24</t>
        </is>
      </c>
      <c r="E58" s="5" t="inlineStr">
        <is>
          <t>26.500,00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=HYPERLINK("https://leilaoonline.com.br/lote/detalhe/225211", "148")</f>
      </c>
      <c r="B59" s="4" t="s">
        <f>=HYPERLINK("https://leilaoonline.com.br/lote/detalhe/225211", " VOLKSWAGEN NOVA SAVEIRO RB MBVS; ANO 2019/2020; BRANCO. - EQP.944221. - LOC. ARIRANHA")</f>
      </c>
      <c r="C59" s="4" t="inlineStr">
        <is>
          <t>Vendido</t>
        </is>
      </c>
      <c r="D59" s="4" t="inlineStr">
        <is>
          <t>51</t>
        </is>
      </c>
      <c r="E59" s="5" t="inlineStr">
        <is>
          <t>44.500,00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=HYPERLINK("https://leilaoonline.com.br/lote/detalhe/225210", "149")</f>
      </c>
      <c r="B60" s="4" t="s">
        <f>=HYPERLINK("https://leilaoonline.com.br/lote/detalhe/225210", " FIAT STRADA ENDURANCE CS; ANO 2021/2022; BRANCO. - EQP.900416. - LOC. ARIRANHA")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=HYPERLINK("https://leilaoonline.com.br/lote/detalhe/225526", "150")</f>
      </c>
      <c r="B61" s="4" t="s">
        <f>=HYPERLINK("https://leilaoonline.com.br/lote/detalhe/225526", "APROX. 64 SUCATAS DE A/C; LUMINARIAS E OUTROS; VEJA DESCRITIVO DE ITENS. - S/EQP. - LOC. ARIRANHA")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=HYPERLINK("https://leilaoonline.com.br/lote/detalhe/225220", "151")</f>
      </c>
      <c r="B62" s="4" t="s">
        <f>=HYPERLINK("https://leilaoonline.com.br/lote/detalhe/225220", " VOLKSWAGEN NOVO GOL TL MCV; ANO 2018/2018; BRANCO. - EQP.912277. - LOC. ARIRANHA")</f>
      </c>
      <c r="C62" s="4" t="inlineStr">
        <is>
          <t>Vendido</t>
        </is>
      </c>
      <c r="D62" s="4" t="inlineStr">
        <is>
          <t>33</t>
        </is>
      </c>
      <c r="E62" s="5" t="inlineStr">
        <is>
          <t>31.500,00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2026-08-27T20:29:31.00Z</dcterms:created>
  <dc:creator>Tellks Tecnologia</dc:creator>
  <cp:revision>0</cp:revision>
</cp:coreProperties>
</file>