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SLK • Gol 23 • H CRV, City, HRV EXL • BMW M135I • Stradas • Onix • Spacefox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=HYPERLINK("https://leilaoonline.com.br/lote/detalhe/211845", "015")</f>
      </c>
      <c r="B11" s="4" t="s">
        <f>=HYPERLINK("https://leilaoonline.com.br/lote/detalhe/211845", "veja o vídeo!! VW/GOL MPI; 2022/2023; BRANCA; ALCO./GASOL. - FUNCIONANDO")</f>
      </c>
      <c r="C11" s="4" t="inlineStr">
        <is>
          <t>Não vendido</t>
        </is>
      </c>
      <c r="D11" s="4" t="inlineStr">
        <is>
          <t>74</t>
        </is>
      </c>
      <c r="E11" s="5" t="inlineStr">
        <is>
          <t>34.250,00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=HYPERLINK("https://leilaoonline.com.br/lote/detalhe/211847", "020")</f>
      </c>
      <c r="B12" s="4" t="s">
        <f>=HYPERLINK("https://leilaoonline.com.br/lote/detalhe/211847", "veja o vídeo!! I/BMW M135I; 2015/2016; AZUL; GASOLINA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=HYPERLINK("https://leilaoonline.com.br/lote/detalhe/211843", "025")</f>
      </c>
      <c r="B13" s="4" t="s">
        <f>=HYPERLINK("https://leilaoonline.com.br/lote/detalhe/211843", "veja o vídeo!! HONDA/CITY PERSONAL; 2019/2019; AZUL; ALCO./GASOL. - FUNCIONANDO - APROX. 46.000KM")</f>
      </c>
      <c r="C13" s="4" t="inlineStr">
        <is>
          <t>Vendido</t>
        </is>
      </c>
      <c r="D13" s="4" t="inlineStr">
        <is>
          <t>33</t>
        </is>
      </c>
      <c r="E13" s="5" t="inlineStr">
        <is>
          <t>45.250,00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=HYPERLINK("https://leilaoonline.com.br/lote/detalhe/211849", "027")</f>
      </c>
      <c r="B14" s="4" t="s">
        <f>=HYPERLINK("https://leilaoonline.com.br/lote/detalhe/211849", "veja o vídeo!! I/M. BENZ SLK 250 CGI; 2014/2014; VERMELHA;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82.500,00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=HYPERLINK("https://leilaoonline.com.br/lote/detalhe/211839", "030")</f>
      </c>
      <c r="B15" s="4" t="s">
        <f>=HYPERLINK("https://leilaoonline.com.br/lote/detalhe/211839", "I/NISSAN VERSA 16SV FLEX; 2011/2012; BRANCA; ALCO./GASOL. - FUNCIONANDO")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15.500,00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=HYPERLINK("https://leilaoonline.com.br/lote/detalhe/211840", "035")</f>
      </c>
      <c r="B16" s="4" t="s">
        <f>=HYPERLINK("https://leilaoonline.com.br/lote/detalhe/211840", "I/HYUNDAI I30 2.0; 2011/2012; PRETA; GASOLINA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=HYPERLINK("https://leilaoonline.com.br/lote/detalhe/211838", "040")</f>
      </c>
      <c r="B17" s="4" t="s">
        <f>=HYPERLINK("https://leilaoonline.com.br/lote/detalhe/211838", "CHEVROLET/ONIX 1.4AT LTZ; 2017/2017; PRATA; ALCO./GASOL. - FUNCIONANDO")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=HYPERLINK("https://leilaoonline.com.br/lote/detalhe/211841", "045")</f>
      </c>
      <c r="B18" s="4" t="s">
        <f>=HYPERLINK("https://leilaoonline.com.br/lote/detalhe/211841", "veja o vídeo!! I/VW TIGUAN 2.0 TSI; 2010/2011; PRETA; GASOLINA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=HYPERLINK("https://leilaoonline.com.br/lote/detalhe/212528", "053")</f>
      </c>
      <c r="B19" s="4" t="s">
        <f>=HYPERLINK("https://leilaoonline.com.br/lote/detalhe/212528", "veja o vídeo!! CHEVROLET/MONTANA LS; 2014/2014; BRANCA; ALCO./GASOL. - FUNCIONANDO - APROX. 47.400KM")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29.500,00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=HYPERLINK("https://leilaoonline.com.br/lote/detalhe/212182", "055")</f>
      </c>
      <c r="B20" s="4" t="s">
        <f>=HYPERLINK("https://leilaoonline.com.br/lote/detalhe/212182", "veja o vídeo!! I/TOYOTA HILUX CD4X4 SRV; 2012/2013; PRATA; DIESEL - FUNCIONANDO")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=HYPERLINK("https://leilaoonline.com.br/lote/detalhe/212508", "057")</f>
      </c>
      <c r="B21" s="4" t="s">
        <f>=HYPERLINK("https://leilaoonline.com.br/lote/detalhe/212508", "veja o vídeo!! FORD/FIESTA SEDAN1.6FLEX; 2013/20214;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16.250,00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=HYPERLINK("https://leilaoonline.com.br/lote/detalhe/211863", "060")</f>
      </c>
      <c r="B22" s="4" t="s">
        <f>=HYPERLINK("https://leilaoonline.com.br/lote/detalhe/211863", "veja o vídeo!! CHEV/ONIX 10MT LT2; 2021/2022; BRANCA; ALCO./GASOL. - FUNCIONANDO - APROX. 18.900KM")</f>
      </c>
      <c r="C22" s="4" t="inlineStr">
        <is>
          <t>Não vendido</t>
        </is>
      </c>
      <c r="D22" s="4" t="inlineStr">
        <is>
          <t>29</t>
        </is>
      </c>
      <c r="E22" s="5" t="inlineStr">
        <is>
          <t>47.250,00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=HYPERLINK("https://leilaoonline.com.br/lote/detalhe/211885", "063")</f>
      </c>
      <c r="B23" s="4" t="s">
        <f>=HYPERLINK("https://leilaoonline.com.br/lote/detalhe/211885", "veja o vídeo!! RENAULT/DUSTER 16 D 4X2; 2011/2012; PRATA; ALCO./GASOL. - FUNCIONANDO")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=HYPERLINK("https://leilaoonline.com.br/lote/detalhe/211862", "065")</f>
      </c>
      <c r="B24" s="4" t="s">
        <f>=HYPERLINK("https://leilaoonline.com.br/lote/detalhe/211862", "veja o vídeo!! HONDA/HR-V EXL CVT; 2021/2021; CINZA; ALCO./GASOL. - FUNCIONANDO")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57.500,00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=HYPERLINK("https://leilaoonline.com.br/lote/detalhe/212527", "067")</f>
      </c>
      <c r="B25" s="4" t="s">
        <f>=HYPERLINK("https://leilaoonline.com.br/lote/detalhe/212527", "veja o vídeo!! NISSAN/VERSA 16 SL; 2015/2016; PRATA; ALCO./GASOL. - FUNCIONANDO")</f>
      </c>
      <c r="C25" s="4" t="inlineStr">
        <is>
          <t>Não vendido</t>
        </is>
      </c>
      <c r="D25" s="4" t="inlineStr">
        <is>
          <t>20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=HYPERLINK("https://leilaoonline.com.br/lote/detalhe/211855", "070")</f>
      </c>
      <c r="B26" s="4" t="s">
        <f>=HYPERLINK("https://leilaoonline.com.br/lote/detalhe/211855", "veja o vídeo!! TOYOTA/ETIOS SD XLS; 2013/2013; PRETA; ALCO./GASOL. - FUNCIONANDO")</f>
      </c>
      <c r="C26" s="4" t="inlineStr">
        <is>
          <t>Não vendido</t>
        </is>
      </c>
      <c r="D26" s="4" t="inlineStr">
        <is>
          <t>27</t>
        </is>
      </c>
      <c r="E26" s="5" t="inlineStr">
        <is>
          <t>18.000,00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=HYPERLINK("https://leilaoonline.com.br/lote/detalhe/212526", "073")</f>
      </c>
      <c r="B27" s="4" t="s">
        <f>=HYPERLINK("https://leilaoonline.com.br/lote/detalhe/212526", "veja o vídeo!! FIAT/PALIO ELX FLEX; 2007/2008; VERMELHA; ALCO./GASOL. - FUNCIONANDO")</f>
      </c>
      <c r="C27" s="4" t="inlineStr">
        <is>
          <t>Não vendido</t>
        </is>
      </c>
      <c r="D27" s="4" t="inlineStr">
        <is>
          <t>20</t>
        </is>
      </c>
      <c r="E27" s="5" t="inlineStr">
        <is>
          <t>13.500,00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=HYPERLINK("https://leilaoonline.com.br/lote/detalhe/211850", "075")</f>
      </c>
      <c r="B28" s="4" t="s">
        <f>=HYPERLINK("https://leilaoonline.com.br/lote/detalhe/211850", "veja o vídeo!! FIAT/STRADA HD WK CC E; 2018/2018; PRATA; ALCO./GASOL. - FUNCIONANDO")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33.500,00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=HYPERLINK("https://leilaoonline.com.br/lote/detalhe/212308", "077")</f>
      </c>
      <c r="B29" s="4" t="s">
        <f>=HYPERLINK("https://leilaoonline.com.br/lote/detalhe/212308", "veja o vídeo!! CITROEN/C3 PICASSO EXC A; 2013/2013; PRETA; ALCO./GASOL. - FUNCIONANDO")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19.990,00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=HYPERLINK("https://leilaoonline.com.br/lote/detalhe/211844", "080")</f>
      </c>
      <c r="B30" s="4" t="s">
        <f>=HYPERLINK("https://leilaoonline.com.br/lote/detalhe/211844", "veja o vídeo!! I/NISSAN FRONTIER XE X4; 2020/2021; CINZA; DIESEL - FUNCIONANDO - IPVA 2024 OK")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105.000,00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=HYPERLINK("https://leilaoonline.com.br/lote/detalhe/211870", "083")</f>
      </c>
      <c r="B31" s="4" t="s">
        <f>=HYPERLINK("https://leilaoonline.com.br/lote/detalhe/211870", "veja o vídeo!! I/HONDA CR-V EXL; 2010/2011; CINZA; GASOLINA - FUNCIONANDO")</f>
      </c>
      <c r="C31" s="4" t="inlineStr">
        <is>
          <t>Não vendido</t>
        </is>
      </c>
      <c r="D31" s="4" t="inlineStr">
        <is>
          <t>20</t>
        </is>
      </c>
      <c r="E31" s="5" t="inlineStr">
        <is>
          <t>24.500,00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=HYPERLINK("https://leilaoonline.com.br/lote/detalhe/211884", "085")</f>
      </c>
      <c r="B32" s="4" t="s">
        <f>=HYPERLINK("https://leilaoonline.com.br/lote/detalhe/211884", "veja o vídeo!! PEUGEOT/2008 ALLURE PK; 2022/2022; BRANCA;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=HYPERLINK("https://leilaoonline.com.br/lote/detalhe/211842", "087")</f>
      </c>
      <c r="B33" s="4" t="s">
        <f>=HYPERLINK("https://leilaoonline.com.br/lote/detalhe/211842", "veja o vídeo!! HONDA HR-V EXL CVT; 2020/2020; PRATA; ALCO./GASOL. - FUNCIONANDO - APROX. 35.500KM")</f>
      </c>
      <c r="C33" s="4" t="inlineStr">
        <is>
          <t>Não vendido</t>
        </is>
      </c>
      <c r="D33" s="4" t="inlineStr">
        <is>
          <t>29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=HYPERLINK("https://leilaoonline.com.br/lote/detalhe/211860", "090")</f>
      </c>
      <c r="B34" s="4" t="s">
        <f>=HYPERLINK("https://leilaoonline.com.br/lote/detalhe/211860", "veja o vídeo!! VW/SPACEFOX PAT MA; 2014/2014; BRANCA; ALCO./GASOL. - FUNCIONANDO")</f>
      </c>
      <c r="C34" s="4" t="inlineStr">
        <is>
          <t>Não vendido</t>
        </is>
      </c>
      <c r="D34" s="4" t="inlineStr">
        <is>
          <t>40</t>
        </is>
      </c>
      <c r="E34" s="5" t="inlineStr">
        <is>
          <t>29.500,00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=HYPERLINK("https://leilaoonline.com.br/lote/detalhe/211892", "093")</f>
      </c>
      <c r="B35" s="4" t="s">
        <f>=HYPERLINK("https://leilaoonline.com.br/lote/detalhe/211892", "veja o vídeo!! I/NISSAN VERSA 16SV FLEX; 2013/2014; PRATA; ALCO./GASOL. - FUNCIONANDO")</f>
      </c>
      <c r="C35" s="4" t="inlineStr">
        <is>
          <t>Vendido</t>
        </is>
      </c>
      <c r="D35" s="4" t="inlineStr">
        <is>
          <t>22</t>
        </is>
      </c>
      <c r="E35" s="5" t="inlineStr">
        <is>
          <t>20.500,00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=HYPERLINK("https://leilaoonline.com.br/lote/detalhe/211861", "095")</f>
      </c>
      <c r="B36" s="4" t="s">
        <f>=HYPERLINK("https://leilaoonline.com.br/lote/detalhe/211861", "VW/GOL 1.6 POWER; 2008/2008; BRANCA; ALCO./GASOL.; COM KIT RALLYE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13.000,00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=HYPERLINK("https://leilaoonline.com.br/lote/detalhe/211858", "097")</f>
      </c>
      <c r="B37" s="4" t="s">
        <f>=HYPERLINK("https://leilaoonline.com.br/lote/detalhe/211858", "veja o vídeo!! FIAT/STRADA HD WK CC E; 2016/2017; BRANCA; ALCO./GASOL. - FUNCIONANDO")</f>
      </c>
      <c r="C37" s="4" t="inlineStr">
        <is>
          <t>Não vendido</t>
        </is>
      </c>
      <c r="D37" s="4" t="inlineStr">
        <is>
          <t>34</t>
        </is>
      </c>
      <c r="E37" s="5" t="inlineStr">
        <is>
          <t>26.500,00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=HYPERLINK("https://leilaoonline.com.br/lote/detalhe/211890", "100")</f>
      </c>
      <c r="B38" s="4" t="s">
        <f>=HYPERLINK("https://leilaoonline.com.br/lote/detalhe/211890", "veja o vídeo!! HYUNDAI/HB20 10M SENSE; 2020/2021; PRATA; ALCO./GASOL. - FUNCIONANDO - APROX. 37.000KM")</f>
      </c>
      <c r="C38" s="4" t="inlineStr">
        <is>
          <t>Não vendido</t>
        </is>
      </c>
      <c r="D38" s="4" t="inlineStr">
        <is>
          <t>43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=HYPERLINK("https://leilaoonline.com.br/lote/detalhe/211889", "105")</f>
      </c>
      <c r="B39" s="4" t="s">
        <f>=HYPERLINK("https://leilaoonline.com.br/lote/detalhe/211889", "veja o vídeo!! I/HONDA CR-V EXL; 2008/2008;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23.750,00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=HYPERLINK("https://leilaoonline.com.br/lote/detalhe/211848", "107")</f>
      </c>
      <c r="B40" s="4" t="s">
        <f>=HYPERLINK("https://leilaoonline.com.br/lote/detalhe/211848", "veja o vídeo!! CHEV/ONIX JOY; 2020/2020; AZUL; ALCO./GASOL. - FUNCIONANDO")</f>
      </c>
      <c r="C40" s="4" t="inlineStr">
        <is>
          <t>Não vendido</t>
        </is>
      </c>
      <c r="D40" s="4" t="inlineStr">
        <is>
          <t>20</t>
        </is>
      </c>
      <c r="E40" s="5" t="inlineStr">
        <is>
          <t>24.500,00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=HYPERLINK("https://leilaoonline.com.br/lote/detalhe/211925", "110")</f>
      </c>
      <c r="B41" s="4" t="s">
        <f>=HYPERLINK("https://leilaoonline.com.br/lote/detalhe/211925", "I/CHEVROLET AGILE LTZ; 2010/2011; PRATA; ALCO./GASOL. - FUNCIONANDO")</f>
      </c>
      <c r="C41" s="4" t="inlineStr">
        <is>
          <t>Não vendido</t>
        </is>
      </c>
      <c r="D41" s="4" t="inlineStr">
        <is>
          <t>16</t>
        </is>
      </c>
      <c r="E41" s="5" t="inlineStr">
        <is>
          <t>12.500,00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=HYPERLINK("https://leilaoonline.com.br/lote/detalhe/211852", "113")</f>
      </c>
      <c r="B42" s="4" t="s">
        <f>=HYPERLINK("https://leilaoonline.com.br/lote/detalhe/211852", "veja o vídeo!! FIAT/PUNTO ELX 1.4; 2009/2010; PRETA; ALCO./GASOL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=HYPERLINK("https://leilaoonline.com.br/lote/detalhe/211926", "115")</f>
      </c>
      <c r="B43" s="4" t="s">
        <f>=HYPERLINK("https://leilaoonline.com.br/lote/detalhe/211926", "veja o vídeo!! IMP/VOLVO V40 2.0 T; 2001/2001; PRETA; GASOLINA - FUNCIONANDO")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=HYPERLINK("https://leilaoonline.com.br/lote/detalhe/211846", "117")</f>
      </c>
      <c r="B44" s="4" t="s">
        <f>=HYPERLINK("https://leilaoonline.com.br/lote/detalhe/211846", "veja o vídeo!! VW/FOX 1.0 GII; 2013/2014; PRETA; ALCO./GASOL. - FUNCIONANDO")</f>
      </c>
      <c r="C44" s="4" t="inlineStr">
        <is>
          <t>Não vendido</t>
        </is>
      </c>
      <c r="D44" s="4" t="inlineStr">
        <is>
          <t>18</t>
        </is>
      </c>
      <c r="E44" s="5" t="inlineStr">
        <is>
          <t>18.500,00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=HYPERLINK("https://leilaoonline.com.br/lote/detalhe/211851", "120")</f>
      </c>
      <c r="B45" s="4" t="s">
        <f>=HYPERLINK("https://leilaoonline.com.br/lote/detalhe/211851", "veja o vídeo!! FIAT/STRADA HD WK CC E; 2019/2019; BRANCA; ALCO./GASOL. - FUNCIONANDO")</f>
      </c>
      <c r="C45" s="4" t="inlineStr">
        <is>
          <t>Não vendido</t>
        </is>
      </c>
      <c r="D45" s="4" t="inlineStr">
        <is>
          <t>33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=HYPERLINK("https://leilaoonline.com.br/lote/detalhe/211859", "123")</f>
      </c>
      <c r="B46" s="4" t="s">
        <f>=HYPERLINK("https://leilaoonline.com.br/lote/detalhe/211859", "veja o vídeo!! I/HONDA CR-V EXL; 2009/2009; PRETA; ALCO./GASOL. - FUNCIONANDO")</f>
      </c>
      <c r="C46" s="4" t="inlineStr">
        <is>
          <t>Vendido</t>
        </is>
      </c>
      <c r="D46" s="4" t="inlineStr">
        <is>
          <t>26</t>
        </is>
      </c>
      <c r="E46" s="5" t="inlineStr">
        <is>
          <t>29.750,00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=HYPERLINK("https://leilaoonline.com.br/lote/detalhe/211857", "125")</f>
      </c>
      <c r="B47" s="4" t="s">
        <f>=HYPERLINK("https://leilaoonline.com.br/lote/detalhe/211857", "veja o vídeo!! GM/CLASSIC LIFE; 2007/2008; BEGE; ALCO./GASOL. - FUNCIONANDO")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=HYPERLINK("https://leilaoonline.com.br/lote/detalhe/211886", "127")</f>
      </c>
      <c r="B48" s="4" t="s">
        <f>=HYPERLINK("https://leilaoonline.com.br/lote/detalhe/211886", "veja o vídeo!! TOYOTA/ETIOS HB XS 15; 2015/2015; PRATA; ALCO./GASOL. - FUNCIONANDO")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20.500,00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=HYPERLINK("https://leilaoonline.com.br/lote/detalhe/211854", "130")</f>
      </c>
      <c r="B49" s="4" t="s">
        <f>=HYPERLINK("https://leilaoonline.com.br/lote/detalhe/211854", "veja o vídeo!! I/BMW 116I 1A11; 2014/2014; BRANCA; GASOLINA - FUNCIONANDO")</f>
      </c>
      <c r="C49" s="4" t="inlineStr">
        <is>
          <t>Não vendido</t>
        </is>
      </c>
      <c r="D49" s="4" t="inlineStr">
        <is>
          <t>48</t>
        </is>
      </c>
      <c r="E49" s="5" t="inlineStr">
        <is>
          <t>34.000,00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=HYPERLINK("https://leilaoonline.com.br/lote/detalhe/211872", "133")</f>
      </c>
      <c r="B50" s="4" t="s">
        <f>=HYPERLINK("https://leilaoonline.com.br/lote/detalhe/211872", "veja o vídeo!! FIAT/STRADA WORKING; 2012/2013; PRETA; ALCO./GASOL. - FUNCIONANDO")</f>
      </c>
      <c r="C50" s="4" t="inlineStr">
        <is>
          <t>Vendido</t>
        </is>
      </c>
      <c r="D50" s="4" t="inlineStr">
        <is>
          <t>43</t>
        </is>
      </c>
      <c r="E50" s="5" t="inlineStr">
        <is>
          <t>25.000,00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=HYPERLINK("https://leilaoonline.com.br/lote/detalhe/211888", "135")</f>
      </c>
      <c r="B51" s="4" t="s">
        <f>=HYPERLINK("https://leilaoonline.com.br/lote/detalhe/211888", "FIAT/STRADA WORKING 1.4; 2014/2014; VERMELHA; ALCO./GASOL. - FUNCIONANDO")</f>
      </c>
      <c r="C51" s="4" t="inlineStr">
        <is>
          <t>Não vendido</t>
        </is>
      </c>
      <c r="D51" s="4" t="inlineStr">
        <is>
          <t>30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=HYPERLINK("https://leilaoonline.com.br/lote/detalhe/211881", "137")</f>
      </c>
      <c r="B52" s="4" t="s">
        <f>=HYPERLINK("https://leilaoonline.com.br/lote/detalhe/211881", "veja o vídeo!! I/KIA SOUL EX 1.6 FF AT; 2011/2012; MARROM; ALCO./GASOL. - FUNCIONANDO")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=HYPERLINK("https://leilaoonline.com.br/lote/detalhe/211922", "140")</f>
      </c>
      <c r="B53" s="4" t="s">
        <f>=HYPERLINK("https://leilaoonline.com.br/lote/detalhe/211922", "veja o vídeo!! VW/GOL 1.0 GIV; 2011/2011; PRATA; ALCO./GASOL. - FUNCIONANDO")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=HYPERLINK("https://leilaoonline.com.br/lote/detalhe/211856", "143")</f>
      </c>
      <c r="B54" s="4" t="s">
        <f>=HYPERLINK("https://leilaoonline.com.br/lote/detalhe/211856", "veja o vídeo!! I/CHEVROLET AGILE LTZ; 2011/2011; BRANCA; ALCO./GASOL. - FUNCIONANDO")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=HYPERLINK("https://leilaoonline.com.br/lote/detalhe/211865", "145")</f>
      </c>
      <c r="B55" s="4" t="s">
        <f>=HYPERLINK("https://leilaoonline.com.br/lote/detalhe/211865", "VW/GOL 1.0; 2009/2010; PRATA; ALCO./GASOL. - FUNCIONANDO")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6.500,00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=HYPERLINK("https://leilaoonline.com.br/lote/detalhe/211924", "147")</f>
      </c>
      <c r="B56" s="4" t="s">
        <f>=HYPERLINK("https://leilaoonline.com.br/lote/detalhe/211924", "GM/MERIVA JOY; 2009/2010; BRANCA; ALCO./GASOL.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=HYPERLINK("https://leilaoonline.com.br/lote/detalhe/211874", "150")</f>
      </c>
      <c r="B57" s="4" t="s">
        <f>=HYPERLINK("https://leilaoonline.com.br/lote/detalhe/211874", "veja o vídeo!! TOYOTA/ETIOS HB XS; 2013/2013; PRATA; ALCO./GASOL. - FUNCIONANDO - APROX. 64.700KM")</f>
      </c>
      <c r="C57" s="4" t="inlineStr">
        <is>
          <t>Não vendido</t>
        </is>
      </c>
      <c r="D57" s="4" t="inlineStr">
        <is>
          <t>37</t>
        </is>
      </c>
      <c r="E57" s="5" t="inlineStr">
        <is>
          <t>23.000,00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=HYPERLINK("https://leilaoonline.com.br/lote/detalhe/211887", "153")</f>
      </c>
      <c r="B58" s="4" t="s">
        <f>=HYPERLINK("https://leilaoonline.com.br/lote/detalhe/211887", "veja o vídeo!! HONDA/CIVIC LX; 2002/2003; PRETA; GASOLINA - FUNCIONANDO")</f>
      </c>
      <c r="C58" s="4" t="inlineStr">
        <is>
          <t>Não vendido</t>
        </is>
      </c>
      <c r="D58" s="4" t="inlineStr">
        <is>
          <t>12</t>
        </is>
      </c>
      <c r="E58" s="5" t="inlineStr">
        <is>
          <t>10.500,00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=HYPERLINK("https://leilaoonline.com.br/lote/detalhe/211918", "155")</f>
      </c>
      <c r="B59" s="4" t="s">
        <f>=HYPERLINK("https://leilaoonline.com.br/lote/detalhe/211918", "veja o vídeo!! I/VW SPACEFOX; 2008/2009; PRATA; ALCO./GASOL. - FUNCIONANDO")</f>
      </c>
      <c r="C59" s="4" t="inlineStr">
        <is>
          <t>Não vendido</t>
        </is>
      </c>
      <c r="D59" s="4" t="inlineStr">
        <is>
          <t>13</t>
        </is>
      </c>
      <c r="E59" s="5" t="inlineStr">
        <is>
          <t>11.000,00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=HYPERLINK("https://leilaoonline.com.br/lote/detalhe/211927", "250")</f>
      </c>
      <c r="B60" s="4" t="s">
        <f>=HYPERLINK("https://leilaoonline.com.br/lote/detalhe/211927", "JOGO DE RODAS 5 FUROS ARO 18" COM PNEUS 215 X 35")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2.650,00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=HYPERLINK("https://leilaoonline.com.br/lote/detalhe/211928", "255")</f>
      </c>
      <c r="B61" s="4" t="s">
        <f>=HYPERLINK("https://leilaoonline.com.br/lote/detalhe/211928", "JOGO DE RODAS ORBITAL (FUTURA) ARO 14 COM PNEUS")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1.250,00</t>
        </is>
      </c>
      <c r="F6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2026-07-13T04:03:46.00Z</dcterms:created>
  <dc:creator>Tellks Tecnologia</dc:creator>
  <cp:revision>0</cp:revision>
</cp:coreProperties>
</file>