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Creta • Etios 18 • BMW 320I • Spin 21 • HR-V 21 • Prisma • Camaro • City 18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18/10/2023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=HYPERLINK("https://leilaoonline.com.br/lote/detalhe/199496", "007")</f>
      </c>
      <c r="B11" s="4" t="s">
        <f>=HYPERLINK("https://leilaoonline.com.br/lote/detalhe/199496", "veja o vídeo!! CHEVROLET/SPIN 1.8L MT LS E.; 2021/2021; PRATA; ALCO./GASOL. - FUNC. - FROTA F83 - IPVA 2023 OK - FIPE: R$ 70.794,00")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=HYPERLINK("https://leilaoonline.com.br/lote/detalhe/199500", "012")</f>
      </c>
      <c r="B12" s="4" t="s">
        <f>=HYPERLINK("https://leilaoonline.com.br/lote/detalhe/199500", "TOYOTA/COROLLA XEI 20; 2022/2023; CINZA; ALCO./GASOL. - FUNCIONANDO - IPVA 2023 OK - FIPE: R$ 134.953,00")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79.500,00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=HYPERLINK("https://leilaoonline.com.br/lote/detalhe/199495", "014")</f>
      </c>
      <c r="B13" s="4" t="s">
        <f>=HYPERLINK("https://leilaoonline.com.br/lote/detalhe/199495", "veja o vídeo!! HONDA/HR-V EXL CVT; 2021/2021; CINZA; ALCO./GASOL. - FUNCIONANDO - FIPE R$ 125.501,00")</f>
      </c>
      <c r="C13" s="4" t="inlineStr">
        <is>
          <t>Não vendido</t>
        </is>
      </c>
      <c r="D13" s="4" t="inlineStr">
        <is>
          <t>36</t>
        </is>
      </c>
      <c r="E13" s="5" t="inlineStr">
        <is>
          <t>88.750,00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=HYPERLINK("https://leilaoonline.com.br/lote/detalhe/199493", "015")</f>
      </c>
      <c r="B14" s="4" t="s">
        <f>=HYPERLINK("https://leilaoonline.com.br/lote/detalhe/199493", "veja o vídeo!! HYUNDAI/CRETA 16A ATTITU; 2018/2019; BRANCA; ALCO./GASOL. - FUNC. - APROX. 30.800KM - IPVA 2023 OK - FIPE R$ 84.020,00")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34.500,00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=HYPERLINK("https://leilaoonline.com.br/lote/detalhe/199497", "017")</f>
      </c>
      <c r="B15" s="4" t="s">
        <f>=HYPERLINK("https://leilaoonline.com.br/lote/detalhe/199497", "veja o vídeo!! HYUNDAI/HB20 1.0M UNIQUE; 2018/2019; PRATA; ALCO./GASOL. - FUNCIONANDO - IPVA 2023 OK")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33.000,00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=HYPERLINK("https://leilaoonline.com.br/lote/detalhe/199499", "019")</f>
      </c>
      <c r="B16" s="4" t="s">
        <f>=HYPERLINK("https://leilaoonline.com.br/lote/detalhe/199499", "veja o vídeo!! CHEV/PRISMA 1.4MT LT; 2017/2018; PRETA; ALCO./GASOL. - FUNCIONANDO - IPVA 2023 OK")</f>
      </c>
      <c r="C16" s="4" t="inlineStr">
        <is>
          <t>Não vendido</t>
        </is>
      </c>
      <c r="D16" s="4" t="inlineStr">
        <is>
          <t>9</t>
        </is>
      </c>
      <c r="E16" s="5" t="inlineStr">
        <is>
          <t>34.000,00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=HYPERLINK("https://leilaoonline.com.br/lote/detalhe/199498", "021")</f>
      </c>
      <c r="B17" s="4" t="s">
        <f>=HYPERLINK("https://leilaoonline.com.br/lote/detalhe/199498", "veja o vídeo!! TOYOTA/ETIOS SD PLT15 AT; 2017/2018; PRATA; ALCO./GASOL. - FUNCIONANDO - IPVA 2023 OK")</f>
      </c>
      <c r="C17" s="4" t="inlineStr">
        <is>
          <t>Não vendido</t>
        </is>
      </c>
      <c r="D17" s="4" t="inlineStr">
        <is>
          <t>22</t>
        </is>
      </c>
      <c r="E17" s="5" t="inlineStr">
        <is>
          <t>35.500,00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=HYPERLINK("https://leilaoonline.com.br/lote/detalhe/199504", "025")</f>
      </c>
      <c r="B18" s="4" t="s">
        <f>=HYPERLINK("https://leilaoonline.com.br/lote/detalhe/199504", "veja o vídeo!! I/CHEVROLET CAMARO 2SS; 2012/2013; BRANCA; GASOLINA - FUNCIONANDO - IPVA 2023 OK")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147.500,00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=HYPERLINK("https://leilaoonline.com.br/lote/detalhe/199875", "028")</f>
      </c>
      <c r="B19" s="4" t="s">
        <f>=HYPERLINK("https://leilaoonline.com.br/lote/detalhe/199875", "veja o vídeo!! HONDA/HR-V EXL CVT; 2016/2016; CINZA; ALCO./GASOL. - FUNCIONANDO - IPVA 2023 OK")</f>
      </c>
      <c r="C19" s="4" t="inlineStr">
        <is>
          <t>Não vendido</t>
        </is>
      </c>
      <c r="D19" s="4" t="inlineStr">
        <is>
          <t>15</t>
        </is>
      </c>
      <c r="E19" s="5" t="inlineStr">
        <is>
          <t>52.500,00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=HYPERLINK("https://leilaoonline.com.br/lote/detalhe/199509", "029")</f>
      </c>
      <c r="B20" s="4" t="s">
        <f>=HYPERLINK("https://leilaoonline.com.br/lote/detalhe/199509", "veja o vídeo!! HONDA/CITY PERSONAL; 2019/2019; AZUL; ALCO./GASOL. - FUNCIONANDO - IPVA 2023 OK - APROX. 46.000KM")</f>
      </c>
      <c r="C20" s="4" t="inlineStr">
        <is>
          <t>Não vendido</t>
        </is>
      </c>
      <c r="D20" s="4" t="inlineStr">
        <is>
          <t>67</t>
        </is>
      </c>
      <c r="E20" s="5" t="inlineStr">
        <is>
          <t>44.500,00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=HYPERLINK("https://leilaoonline.com.br/lote/detalhe/199501", "030")</f>
      </c>
      <c r="B21" s="4" t="s">
        <f>=HYPERLINK("https://leilaoonline.com.br/lote/detalhe/199501", "veja o vídeo!! HONDA/HR-V EXL CVT; 2020/2020; BRANCA; ALCO./GASOL. - FUNCIONANDO - IPVA 2023 OK - FIPE R$ 114.265,00")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72.500,00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=HYPERLINK("https://leilaoonline.com.br/lote/detalhe/199507", "033")</f>
      </c>
      <c r="B22" s="4" t="s">
        <f>=HYPERLINK("https://leilaoonline.com.br/lote/detalhe/199507", "veja o vídeo!! CHEVROLET/SPIN 1.8L MT LS E.; 2021/2021; PRATA; ALCO./GASOL. - FUNC. - FROTA H16 -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=HYPERLINK("https://leilaoonline.com.br/lote/detalhe/199506", "035")</f>
      </c>
      <c r="B23" s="4" t="s">
        <f>=HYPERLINK("https://leilaoonline.com.br/lote/detalhe/199506", "veja o video!! BMW/320I ACTIVE FLEX; 2018/2018; BRANCA; ALCO./GASOL. - FUNC. - APROX. 45.200KM - FIPE: R$ 153.451,00")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73.750,00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=HYPERLINK("https://leilaoonline.com.br/lote/detalhe/199502", "040")</f>
      </c>
      <c r="B24" s="4" t="s">
        <f>=HYPERLINK("https://leilaoonline.com.br/lote/detalhe/199502", "veja o vídeo!! HONDA/WR-V EX CVT; 2018/2018; CINZA; ALCO./GASOL. - FUNCIONANDO - IPVA 2023 OK")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47.500,00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=HYPERLINK("https://leilaoonline.com.br/lote/detalhe/199508", "043")</f>
      </c>
      <c r="B25" s="4" t="s">
        <f>=HYPERLINK("https://leilaoonline.com.br/lote/detalhe/199508", "veja o vídeo!! TOYOTA/ETIOS HB CROSS; 2015/2015; PRATA; ALCO./GASOL. - FUNCIONANDO - IPVA 2023 OK")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=HYPERLINK("https://leilaoonline.com.br/lote/detalhe/199503", "050")</f>
      </c>
      <c r="B26" s="4" t="s">
        <f>=HYPERLINK("https://leilaoonline.com.br/lote/detalhe/199503", "veja o vídeo!! CHEV/ONIX JOY BLACK; 2020/2021; CINZA; ALCO./GASOL. - FUNC. - IPVA 2023 OK - APROX. 17.600KM - FIPE: R$ 63.385,00")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=HYPERLINK("https://leilaoonline.com.br/lote/detalhe/199505", "055")</f>
      </c>
      <c r="B27" s="4" t="s">
        <f>=HYPERLINK("https://leilaoonline.com.br/lote/detalhe/199505", "veja o vídeo!! HONDA/CITY EX CVT; 2018/2018; BRANCA; ALCO./GASOL. - FUNCIONANDO - IPVA 2023 OK - FIPE: R$ 78.108,00")</f>
      </c>
      <c r="C27" s="4" t="inlineStr">
        <is>
          <t>Não vendido</t>
        </is>
      </c>
      <c r="D27" s="4" t="inlineStr">
        <is>
          <t>29</t>
        </is>
      </c>
      <c r="E27" s="5" t="inlineStr">
        <is>
          <t>49.000,00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=HYPERLINK("https://leilaoonline.com.br/lote/detalhe/199516", "063")</f>
      </c>
      <c r="B28" s="4" t="s">
        <f>=HYPERLINK("https://leilaoonline.com.br/lote/detalhe/199516", "CHEVROLET/SPIN 1.8L MT LS E.; 2021/2021; PRATA; ALCO./GASOL. - FUNC. - FROTA I22 - IPVA 2023 OK - FIPE: R$ 70.794,00")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45.000,00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=HYPERLINK("https://leilaoonline.com.br/lote/detalhe/199512", "065")</f>
      </c>
      <c r="B29" s="4" t="s">
        <f>=HYPERLINK("https://leilaoonline.com.br/lote/detalhe/199512", "veja o vídeo!! RENAULT/DUSTER 16 D 4X2; 2011/2012; PRATA; ALCO./GASOL. - FUNCIONANDO")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26.250,00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=HYPERLINK("https://leilaoonline.com.br/lote/detalhe/199510", "070")</f>
      </c>
      <c r="B30" s="4" t="s">
        <f>=HYPERLINK("https://leilaoonline.com.br/lote/detalhe/199510", "veja o vídeo!! JEEP/COMPASS LONGITUDE F; 2017/2017; BRANCA; ALCO./GASOL. - FUNCIONANDO - IPVA 2023 OK")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35.000,00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=HYPERLINK("https://leilaoonline.com.br/lote/detalhe/199517", "073")</f>
      </c>
      <c r="B31" s="4" t="s">
        <f>=HYPERLINK("https://leilaoonline.com.br/lote/detalhe/199517", "veja o vídeo!! VW/VOYAGE 1.0L MC4; 2019/2020; BRANCA; ALCO./GASOL. - FUNCIONANDO - IPVA 2023 OK")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=HYPERLINK("https://leilaoonline.com.br/lote/detalhe/199520", "075")</f>
      </c>
      <c r="B32" s="4" t="s">
        <f>=HYPERLINK("https://leilaoonline.com.br/lote/detalhe/199520", "veja o vídeo!! VW/NOVA SAVEIRO CE; 2013/2014; BRANCA; ALCO./GASOL. - FUNCIONANDO - IPVA 2023 OK")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29.250,00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=HYPERLINK("https://leilaoonline.com.br/lote/detalhe/199532", "077")</f>
      </c>
      <c r="B33" s="4" t="s">
        <f>=HYPERLINK("https://leilaoonline.com.br/lote/detalhe/199532", "veja o vídeo!! HONDA/WR-V EXL CVT; 2019/2020; CINZA; ALCO./GASOL. - FUNC. - IPVA 2023 OK - FIPE: R$ 91.826,00")</f>
      </c>
      <c r="C33" s="4" t="inlineStr">
        <is>
          <t>Não vendido</t>
        </is>
      </c>
      <c r="D33" s="4" t="inlineStr">
        <is>
          <t>24</t>
        </is>
      </c>
      <c r="E33" s="5" t="inlineStr">
        <is>
          <t>59.250,00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=HYPERLINK("https://leilaoonline.com.br/lote/detalhe/199513", "080")</f>
      </c>
      <c r="B34" s="4" t="s">
        <f>=HYPERLINK("https://leilaoonline.com.br/lote/detalhe/199513", "veja o vídeo!! CHEV/PRISMA 1.4AT LTZ; 2018/2018; BRANCA; ALCO./GASOL. - FUNC. - IPVA 2023 OK - FIPE: R$ 64.538,00")</f>
      </c>
      <c r="C34" s="4" t="inlineStr">
        <is>
          <t>Não vendido</t>
        </is>
      </c>
      <c r="D34" s="4" t="inlineStr">
        <is>
          <t>26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=HYPERLINK("https://leilaoonline.com.br/lote/detalhe/199521", "083")</f>
      </c>
      <c r="B35" s="4" t="s">
        <f>=HYPERLINK("https://leilaoonline.com.br/lote/detalhe/199521", "I/BMW X1 SDRIVE1.8I VL31; 2010/2011; PRETA; GASOLINA - FUNCIONANDO")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=HYPERLINK("https://leilaoonline.com.br/lote/detalhe/199518", "085")</f>
      </c>
      <c r="B36" s="4" t="s">
        <f>=HYPERLINK("https://leilaoonline.com.br/lote/detalhe/199518", "I/CHEVROLET CLASSIC LS; 2013/2014; BRANCA; ALCO./GASOL. - FUNCIONANDO")</f>
      </c>
      <c r="C36" s="4" t="inlineStr">
        <is>
          <t>Vendido</t>
        </is>
      </c>
      <c r="D36" s="4" t="inlineStr">
        <is>
          <t>15</t>
        </is>
      </c>
      <c r="E36" s="5" t="inlineStr">
        <is>
          <t>16.500,00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=HYPERLINK("https://leilaoonline.com.br/lote/detalhe/199621", "087")</f>
      </c>
      <c r="B37" s="4" t="s">
        <f>=HYPERLINK("https://leilaoonline.com.br/lote/detalhe/199621", "I/FORD FUSION; 2006/2006; PRATA; GASOLINA - FUNCIONANDO - IPVA 2023 OK")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9.500,00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=HYPERLINK("https://leilaoonline.com.br/lote/detalhe/199515", "090")</f>
      </c>
      <c r="B38" s="4" t="s">
        <f>=HYPERLINK("https://leilaoonline.com.br/lote/detalhe/199515", "veja o vídeo!! I/VW SPACEFOX TREND GII; 2011/2012; BRANCA; ALCO./GASOL. - FUNCIONANDO - IPVA 2023 OK")</f>
      </c>
      <c r="C38" s="4" t="inlineStr">
        <is>
          <t>Não vendido</t>
        </is>
      </c>
      <c r="D38" s="4" t="inlineStr">
        <is>
          <t>5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=HYPERLINK("https://leilaoonline.com.br/lote/detalhe/200335", "093")</f>
      </c>
      <c r="B39" s="4" t="s">
        <f>=HYPERLINK("https://leilaoonline.com.br/lote/detalhe/200335", "FORD/FIESTA FLEX; 2013/2013; BRANCA; ALCO./GASOL. - FUNCIONANDO - IPVA 2023 OK")</f>
      </c>
      <c r="C39" s="4" t="inlineStr">
        <is>
          <t>Não vendido</t>
        </is>
      </c>
      <c r="D39" s="4" t="inlineStr">
        <is>
          <t>4</t>
        </is>
      </c>
      <c r="E39" s="5" t="inlineStr">
        <is>
          <t>11.500,00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=HYPERLINK("https://leilaoonline.com.br/lote/detalhe/199511", "095")</f>
      </c>
      <c r="B40" s="4" t="s">
        <f>=HYPERLINK("https://leilaoonline.com.br/lote/detalhe/199511", "veja o vídeo!! HYUNDAI/HB20S 16A VISION; 2019/2020; AZUL; ALCO./GASOL. - FUNCIONANDO - IPVA 2023 OK")</f>
      </c>
      <c r="C40" s="4" t="inlineStr">
        <is>
          <t>Não vendido</t>
        </is>
      </c>
      <c r="D40" s="4" t="inlineStr">
        <is>
          <t>42</t>
        </is>
      </c>
      <c r="E40" s="5" t="inlineStr">
        <is>
          <t>45.500,00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=HYPERLINK("https://leilaoonline.com.br/lote/detalhe/199519", "097")</f>
      </c>
      <c r="B41" s="4" t="s">
        <f>=HYPERLINK("https://leilaoonline.com.br/lote/detalhe/199519", "veja o vídeo!! HONDA/FIT PERSONAL; 2018/2019; PRATA; ALCO./GASOL. - FUNCIONANDO - IPVA 2023 OK")</f>
      </c>
      <c r="C41" s="4" t="inlineStr">
        <is>
          <t>Não vendido</t>
        </is>
      </c>
      <c r="D41" s="4" t="inlineStr">
        <is>
          <t>15</t>
        </is>
      </c>
      <c r="E41" s="5" t="inlineStr">
        <is>
          <t>52.500,00</t>
        </is>
      </c>
      <c r="F41" s="4" t="inlineStr">
        <is>
          <t>1250.00</t>
        </is>
      </c>
    </row>
    <row collapsed="false" customFormat="false" customHeight="false" hidden="false" ht="12.1" outlineLevel="0" r="42">
      <c r="A42" s="5" t="s">
        <f>=HYPERLINK("https://leilaoonline.com.br/lote/detalhe/200336", "100")</f>
      </c>
      <c r="B42" s="4" t="s">
        <f>=HYPERLINK("https://leilaoonline.com.br/lote/detalhe/200336", "I/HYUNDAI I30 2.0; 2012/2012; PRETA; GASOLINA - FUNCIONANDO - IPVA 2023 OK")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=HYPERLINK("https://leilaoonline.com.br/lote/detalhe/199514", "105")</f>
      </c>
      <c r="B43" s="4" t="s">
        <f>=HYPERLINK("https://leilaoonline.com.br/lote/detalhe/199514", "veja o vídeo!! CHEVROLET/MONTANA SPORT; 2014/2015; VERMELHA; ALCO./GASOL. - FUNCIONANDO  - IPVA 2023 OK")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1250.00</t>
        </is>
      </c>
    </row>
    <row collapsed="false" customFormat="false" customHeight="false" hidden="false" ht="12.1" outlineLevel="0" r="44">
      <c r="A44" s="5" t="s">
        <f>=HYPERLINK("https://leilaoonline.com.br/lote/detalhe/199531", "115")</f>
      </c>
      <c r="B44" s="4" t="s">
        <f>=HYPERLINK("https://leilaoonline.com.br/lote/detalhe/199531", "veja o vídeo!! I/HONDA CR-V EXL; 2008/2008; PRATA; GASOLINA - FUNCIONANDO - IPVA 2023 OK")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=HYPERLINK("https://leilaoonline.com.br/lote/detalhe/199534", "117")</f>
      </c>
      <c r="B45" s="4" t="s">
        <f>=HYPERLINK("https://leilaoonline.com.br/lote/detalhe/199534", "VW/KOMBI; 2011/2011; BRANCA; ALCO./GASOL. - FUNCIONANDO - IPVA 2023 OK")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=HYPERLINK("https://leilaoonline.com.br/lote/detalhe/199529", "120")</f>
      </c>
      <c r="B46" s="4" t="s">
        <f>=HYPERLINK("https://leilaoonline.com.br/lote/detalhe/199529", "FIAT/STRADA WORKING; 2014/2015; BRANCA; ALCO./GASOL. - FUNCIONANDO - IPVA 2023 OK")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23.750,00</t>
        </is>
      </c>
      <c r="F46" s="4" t="inlineStr">
        <is>
          <t>1250.00</t>
        </is>
      </c>
    </row>
    <row collapsed="false" customFormat="false" customHeight="false" hidden="false" ht="12.1" outlineLevel="0" r="47">
      <c r="A47" s="5" t="s">
        <f>=HYPERLINK("https://leilaoonline.com.br/lote/detalhe/199528", "130")</f>
      </c>
      <c r="B47" s="4" t="s">
        <f>=HYPERLINK("https://leilaoonline.com.br/lote/detalhe/199528", "veja o vídeo!! TOYOTA/ETIOS HB XS 15; 2015/2015; PRATA; ALCO./GASOL. - FUNCIONANDO - IPVA 2023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20.500,00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=HYPERLINK("https://leilaoonline.com.br/lote/detalhe/199522", "135")</f>
      </c>
      <c r="B48" s="4" t="s">
        <f>=HYPERLINK("https://leilaoonline.com.br/lote/detalhe/199522", "veja o vídeo!! HYUNDAI/HB20 10M SENSE; 2020/2021; PRATA; ALCO./GASOL. - FUNC. - IPVA 2023 OK - FIPE: R$ 59.873,00")</f>
      </c>
      <c r="C48" s="4" t="inlineStr">
        <is>
          <t>Não vendido</t>
        </is>
      </c>
      <c r="D48" s="4" t="inlineStr">
        <is>
          <t>13</t>
        </is>
      </c>
      <c r="E48" s="5" t="inlineStr">
        <is>
          <t>40.000,00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=HYPERLINK("https://leilaoonline.com.br/lote/detalhe/199526", "140")</f>
      </c>
      <c r="B49" s="4" t="s">
        <f>=HYPERLINK("https://leilaoonline.com.br/lote/detalhe/199526", "HONDA/FIT LX FLEX; 2013/2014; PRATA, ALCO./GASOL. - FUNCIONANDO")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18.750,00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=HYPERLINK("https://leilaoonline.com.br/lote/detalhe/199525", "145")</f>
      </c>
      <c r="B50" s="4" t="s">
        <f>=HYPERLINK("https://leilaoonline.com.br/lote/detalhe/199525", "NISSAN/VERSA 10 S; 2015/2016; PRETA; ALCO./GASOL. - FUNCIONANDO - IPVA 2023 OK")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=HYPERLINK("https://leilaoonline.com.br/lote/detalhe/199523", "150")</f>
      </c>
      <c r="B51" s="4" t="s">
        <f>=HYPERLINK("https://leilaoonline.com.br/lote/detalhe/199523", "veja o vídeo!! HONDA/CIVIC LXL FLEX; 2010/2010; DOURADA; ALCO./GASOL. - FUNCIONANDO")</f>
      </c>
      <c r="C51" s="4" t="inlineStr">
        <is>
          <t>Não vendido</t>
        </is>
      </c>
      <c r="D51" s="4" t="inlineStr">
        <is>
          <t>7</t>
        </is>
      </c>
      <c r="E51" s="5" t="inlineStr">
        <is>
          <t>28.000,00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=HYPERLINK("https://leilaoonline.com.br/lote/detalhe/199533", "155")</f>
      </c>
      <c r="B52" s="4" t="s">
        <f>=HYPERLINK("https://leilaoonline.com.br/lote/detalhe/199533", "veja o vídeo!! FIAT/IDEA ATTRACTIVE 1.4; 2013/2013; PRATA; ALCO./GASOL. - FUNCIONANDO - IPVA 2023 OK")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=HYPERLINK("https://leilaoonline.com.br/lote/detalhe/199530", "160")</f>
      </c>
      <c r="B53" s="4" t="s">
        <f>=HYPERLINK("https://leilaoonline.com.br/lote/detalhe/199530", "veja o vídeo!! HONDA/CITY PERSONAL; 2019/2019; CINZA; ALCO./GASOL. - FUNCIONANDO - IPVA 2023 OK")</f>
      </c>
      <c r="C53" s="4" t="inlineStr">
        <is>
          <t>Não vendido</t>
        </is>
      </c>
      <c r="D53" s="4" t="inlineStr">
        <is>
          <t>6</t>
        </is>
      </c>
      <c r="E53" s="5" t="inlineStr">
        <is>
          <t>41.500,00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=HYPERLINK("https://leilaoonline.com.br/lote/detalhe/199524", "165")</f>
      </c>
      <c r="B54" s="4" t="s">
        <f>=HYPERLINK("https://leilaoonline.com.br/lote/detalhe/199524", "VW/GOLF 1.6 SPORTLINE; 2010/2011; PRETA; ALCO./GASOL. - FUNCIONANDO - IPVA 2023 OK")</f>
      </c>
      <c r="C54" s="4" t="inlineStr">
        <is>
          <t>Não vendido</t>
        </is>
      </c>
      <c r="D54" s="4" t="inlineStr">
        <is>
          <t>30</t>
        </is>
      </c>
      <c r="E54" s="5" t="inlineStr">
        <is>
          <t>27.500,00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=HYPERLINK("https://leilaoonline.com.br/lote/detalhe/199527", "170")</f>
      </c>
      <c r="B55" s="4" t="s">
        <f>=HYPERLINK("https://leilaoonline.com.br/lote/detalhe/199527", "veja o vídeo!! FORD/KA; 2007/2007; PRETA; GASOLINA - FUNCIONANDO - IPVA 2023 OK")</f>
      </c>
      <c r="C55" s="4" t="inlineStr">
        <is>
          <t>Não vendido</t>
        </is>
      </c>
      <c r="D55" s="4" t="inlineStr">
        <is>
          <t>10</t>
        </is>
      </c>
      <c r="E55" s="5" t="inlineStr">
        <is>
          <t>7.250,00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=HYPERLINK("https://leilaoonline.com.br/lote/detalhe/199539", "175")</f>
      </c>
      <c r="B56" s="4" t="s">
        <f>=HYPERLINK("https://leilaoonline.com.br/lote/detalhe/199539", "veja o vídeo!! IMP/VOLVO V40 2.0 T; 2001/2001; PRETA; GASOLINA - FUNCIONANDO")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10.000,00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=HYPERLINK("https://leilaoonline.com.br/lote/detalhe/199537", "180")</f>
      </c>
      <c r="B57" s="4" t="s">
        <f>=HYPERLINK("https://leilaoonline.com.br/lote/detalhe/199537", "veja o vídeo!! VW/SAVEIRO 1.8 SURF; 2008/2009; PRATA; ALCO./GASOL. - FUNCIONANDO - IPVA 2023 OK")</f>
      </c>
      <c r="C57" s="4" t="inlineStr">
        <is>
          <t>Não vendido</t>
        </is>
      </c>
      <c r="D57" s="4" t="inlineStr">
        <is>
          <t>21</t>
        </is>
      </c>
      <c r="E57" s="5" t="inlineStr">
        <is>
          <t>35.000,00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=HYPERLINK("https://leilaoonline.com.br/lote/detalhe/199535", "185")</f>
      </c>
      <c r="B58" s="4" t="s">
        <f>=HYPERLINK("https://leilaoonline.com.br/lote/detalhe/199535", "veja o vídeo!! I/VW SPACEFOX SPORT.GII; 2010/2011; PRATA; ALCO./GASOL. - FUNCIONANDO - IPVA 2023 OK")</f>
      </c>
      <c r="C58" s="4" t="inlineStr">
        <is>
          <t>Não vendido</t>
        </is>
      </c>
      <c r="D58" s="4" t="inlineStr">
        <is>
          <t>5</t>
        </is>
      </c>
      <c r="E58" s="5" t="inlineStr">
        <is>
          <t>17.000,00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=HYPERLINK("https://leilaoonline.com.br/lote/detalhe/199547", "190")</f>
      </c>
      <c r="B59" s="4" t="s">
        <f>=HYPERLINK("https://leilaoonline.com.br/lote/detalhe/199547", "veja o vídeo!! I/VOLVO S60 2.0 T5 KINET; 2015/2015; BRANCA; GASOLINA - FUNCIONANDO")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32.500,00</t>
        </is>
      </c>
      <c r="F59" s="4" t="inlineStr">
        <is>
          <t>1250.00</t>
        </is>
      </c>
    </row>
    <row collapsed="false" customFormat="false" customHeight="false" hidden="false" ht="12.1" outlineLevel="0" r="60">
      <c r="A60" s="5" t="s">
        <f>=HYPERLINK("https://leilaoonline.com.br/lote/detalhe/199538", "195")</f>
      </c>
      <c r="B60" s="4" t="s">
        <f>=HYPERLINK("https://leilaoonline.com.br/lote/detalhe/199538", "veja o vídeo!! HONDA/FIT LX FLEX; 2010/2010; PRETA; ALCO./GASOL.  - FUNCIONANDO - IPVA 2023 OK")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19.500,00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=HYPERLINK("https://leilaoonline.com.br/lote/detalhe/199536", "200")</f>
      </c>
      <c r="B61" s="4" t="s">
        <f>=HYPERLINK("https://leilaoonline.com.br/lote/detalhe/199536", "I/CHEVROLET AGILE LTZ; 2010/2011; PRATA; ALCO./GASOL. - FUNCIONANDO - IPVA 2023 OK")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=HYPERLINK("https://leilaoonline.com.br/lote/detalhe/199549", "205")</f>
      </c>
      <c r="B62" s="4" t="s">
        <f>=HYPERLINK("https://leilaoonline.com.br/lote/detalhe/199549", "veja o vídeo!! I/HONDA CR-V LX FLEX; 2013/2013; PRETA; ALCO./GASOL. - FUNCIONANDO")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15.500,00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=HYPERLINK("https://leilaoonline.com.br/lote/detalhe/199546", "210")</f>
      </c>
      <c r="B63" s="4" t="s">
        <f>=HYPERLINK("https://leilaoonline.com.br/lote/detalhe/199546", "veja o vídeo!! I/VW TIGUAN 2.0 TSI; 2010/2011; PRETA; GASOLINA - FUNCIONANDO - IPVA 2023 OK")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34.000,00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=HYPERLINK("https://leilaoonline.com.br/lote/detalhe/199541", "215")</f>
      </c>
      <c r="B64" s="4" t="s">
        <f>=HYPERLINK("https://leilaoonline.com.br/lote/detalhe/199541", "veja o vídeo!! HONDA/FIT EX CVT; 2014/2015; CINZA; ALCO./GASOL. - FUNC. - IPVA 2023 OK - FIPE: R$ 60.032,00")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=HYPERLINK("https://leilaoonline.com.br/lote/detalhe/199543", "220")</f>
      </c>
      <c r="B65" s="4" t="s">
        <f>=HYPERLINK("https://leilaoonline.com.br/lote/detalhe/199543", "veja o vídeo!! CITROEN/C3 PICASSO EXC A; 2013/2013; PRETA; ALCO./GASOL. - FUNCIONANDO - IPVA 2023 OK")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=HYPERLINK("https://leilaoonline.com.br/lote/detalhe/199545", "225")</f>
      </c>
      <c r="B66" s="4" t="s">
        <f>=HYPERLINK("https://leilaoonline.com.br/lote/detalhe/199545", "veja o vídeo!! VW/GOL 1.0 GIV; 2011/2011; PRATA; ALCO./GASOL. - FUNCIONANDO - IPVA 2023 OK")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10.250,00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=HYPERLINK("https://leilaoonline.com.br/lote/detalhe/199548", "230")</f>
      </c>
      <c r="B67" s="4" t="s">
        <f>=HYPERLINK("https://leilaoonline.com.br/lote/detalhe/199548", "I/HYUNDAI I30 2.0; 2011/2012; PRETA; GASOLINA - FUNCIONANDO")</f>
      </c>
      <c r="C67" s="4" t="inlineStr">
        <is>
          <t>Não vendido</t>
        </is>
      </c>
      <c r="D67" s="4" t="inlineStr">
        <is>
          <t>15</t>
        </is>
      </c>
      <c r="E67" s="5" t="inlineStr">
        <is>
          <t>26.000,00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=HYPERLINK("https://leilaoonline.com.br/lote/detalhe/199540", "235")</f>
      </c>
      <c r="B68" s="4" t="s">
        <f>=HYPERLINK("https://leilaoonline.com.br/lote/detalhe/199540", "CHEVROLET/ONIX 1.4AT LTZ; 2017/2017; PRATA; ALCO./GASOL. - FUNCIONANDO - IPVA 2023 OK")</f>
      </c>
      <c r="C68" s="4" t="inlineStr">
        <is>
          <t>Não vendido</t>
        </is>
      </c>
      <c r="D68" s="4" t="inlineStr">
        <is>
          <t>18</t>
        </is>
      </c>
      <c r="E68" s="5" t="inlineStr">
        <is>
          <t>31.500,00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=HYPERLINK("https://leilaoonline.com.br/lote/detalhe/199544", "240")</f>
      </c>
      <c r="B69" s="4" t="s">
        <f>=HYPERLINK("https://leilaoonline.com.br/lote/detalhe/199544", "veja o vídeo!! HONDA/CIVIC LX; 2002/2003; PRETA; GASOLINA - FUNCIONANDO")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=HYPERLINK("https://leilaoonline.com.br/lote/detalhe/199542", "245")</f>
      </c>
      <c r="B70" s="4" t="s">
        <f>=HYPERLINK("https://leilaoonline.com.br/lote/detalhe/199542", "RENAULT/SCENIC EXP 1616V; 2005/2006; PRATA; ALCO./GASOL. - FUNCIONANDO - IPVA 2023 OK")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10.000,00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=HYPERLINK("https://leilaoonline.com.br/lote/detalhe/199552", "250")</f>
      </c>
      <c r="B71" s="4" t="s">
        <f>=HYPERLINK("https://leilaoonline.com.br/lote/detalhe/199552", "veja o vídeo!! FORD/ECOSPORT XLT; 2008/2009; PRETA; GASOLINA - FUNCIONANDO")</f>
      </c>
      <c r="C71" s="4" t="inlineStr">
        <is>
          <t>Não vendido</t>
        </is>
      </c>
      <c r="D71" s="4" t="inlineStr">
        <is>
          <t>7</t>
        </is>
      </c>
      <c r="E71" s="5" t="inlineStr">
        <is>
          <t>18.000,00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=HYPERLINK("https://leilaoonline.com.br/lote/detalhe/199550", "500")</f>
      </c>
      <c r="B72" s="4" t="s">
        <f>=HYPERLINK("https://leilaoonline.com.br/lote/detalhe/199550", "JOGO DE RODAS 5 FUROS ARO 18" COM PNEUS 215 X 35")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2.650,00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=HYPERLINK("https://leilaoonline.com.br/lote/detalhe/199551", "505")</f>
      </c>
      <c r="B73" s="4" t="s">
        <f>=HYPERLINK("https://leilaoonline.com.br/lote/detalhe/199551", "JOGO DE RODAS ORBITAL (FUTURA) ARO 14 COM PNEUS")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1.250,00</t>
        </is>
      </c>
      <c r="F7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2026-07-13T08:02:31.00Z</dcterms:created>
  <dc:creator>Tellks Tecnologia</dc:creator>
  <cp:revision>0</cp:revision>
</cp:coreProperties>
</file>