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Audi TT • Toro Ranch 21 • Onix 21 • HR-V 21 • City 18 • Fit • CR-V • Peugeot 22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27/09/2023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=HYPERLINK("https://leilaoonline.com.br/lote/detalhe/196990", "020")</f>
      </c>
      <c r="B11" s="4" t="s">
        <f>=HYPERLINK("https://leilaoonline.com.br/lote/detalhe/196990", "veja o video!! BMW/320I ACTIVE FLEX; 2018/2018; BRANCA; ALCO./GASOL. - FUNCIONANDO - APROX. 45.200KM")</f>
      </c>
      <c r="C11" s="4" t="inlineStr">
        <is>
          <t>Não vendido</t>
        </is>
      </c>
      <c r="D11" s="4" t="inlineStr">
        <is>
          <t>59</t>
        </is>
      </c>
      <c r="E11" s="5" t="inlineStr">
        <is>
          <t>120.750,00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=HYPERLINK("https://leilaoonline.com.br/lote/detalhe/196355", "023")</f>
      </c>
      <c r="B12" s="4" t="s">
        <f>=HYPERLINK("https://leilaoonline.com.br/lote/detalhe/196355", "veja o vídeo!! FIAT/TORO RANCH AT9 D4; 2020/2021; CINZA; DIESEL - FUNCIONANDO - IPVA 2023 OK")</f>
      </c>
      <c r="C12" s="4" t="inlineStr">
        <is>
          <t>Vendido</t>
        </is>
      </c>
      <c r="D12" s="4" t="inlineStr">
        <is>
          <t>35</t>
        </is>
      </c>
      <c r="E12" s="5" t="inlineStr">
        <is>
          <t>105.000,00</t>
        </is>
      </c>
      <c r="F12" s="4" t="inlineStr">
        <is>
          <t>1500.00</t>
        </is>
      </c>
    </row>
    <row collapsed="false" customFormat="false" customHeight="false" hidden="false" ht="12.1" outlineLevel="0" r="13">
      <c r="A13" s="5" t="s">
        <f>=HYPERLINK("https://leilaoonline.com.br/lote/detalhe/196351", "025")</f>
      </c>
      <c r="B13" s="4" t="s">
        <f>=HYPERLINK("https://leilaoonline.com.br/lote/detalhe/196351", "veja o vídeo!! HONDA/WR-V EX CVT; 2018/2018; CINZA; ALCO./GASOL. - FUNCIONANDO - IPVA 2023 OK")</f>
      </c>
      <c r="C13" s="4" t="inlineStr">
        <is>
          <t>Não vendido</t>
        </is>
      </c>
      <c r="D13" s="4" t="inlineStr">
        <is>
          <t>67</t>
        </is>
      </c>
      <c r="E13" s="5" t="inlineStr">
        <is>
          <t>51.500,00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=HYPERLINK("https://leilaoonline.com.br/lote/detalhe/196354", "027")</f>
      </c>
      <c r="B14" s="4" t="s">
        <f>=HYPERLINK("https://leilaoonline.com.br/lote/detalhe/196354", "veja o vídeo!! I/AUDI TT CP 2.0TFSI; 2013/2013; BRANCA; GASOLINA - FUNCIONANDO - IPVA 2023 OK")</f>
      </c>
      <c r="C14" s="4" t="inlineStr">
        <is>
          <t>Não vendido</t>
        </is>
      </c>
      <c r="D14" s="4" t="inlineStr">
        <is>
          <t>25</t>
        </is>
      </c>
      <c r="E14" s="5" t="inlineStr">
        <is>
          <t>95.000,00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=HYPERLINK("https://leilaoonline.com.br/lote/detalhe/196610", "029")</f>
      </c>
      <c r="B15" s="4" t="s">
        <f>=HYPERLINK("https://leilaoonline.com.br/lote/detalhe/196610", "veja o vídeo!! HONDA/CITY PERSONAL; 2019/2019; AZUL; ALCO./GASOL. - FUNCIONANDO - IPVA 2023 OK - APROX. 46.000KM")</f>
      </c>
      <c r="C15" s="4" t="inlineStr">
        <is>
          <t>Não vendido</t>
        </is>
      </c>
      <c r="D15" s="4" t="inlineStr">
        <is>
          <t>25</t>
        </is>
      </c>
      <c r="E15" s="5" t="inlineStr">
        <is>
          <t>44.000,00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=HYPERLINK("https://leilaoonline.com.br/lote/detalhe/196352", "030")</f>
      </c>
      <c r="B16" s="4" t="s">
        <f>=HYPERLINK("https://leilaoonline.com.br/lote/detalhe/196352", "veja o vídeo!! CHEV/ONIX JOY BLACK; 2020/2021; PRETA; ALCO./GASOL. - FUNCIONANDO - IPVA 2023 OK")</f>
      </c>
      <c r="C16" s="4" t="inlineStr">
        <is>
          <t>Vendido</t>
        </is>
      </c>
      <c r="D16" s="4" t="inlineStr">
        <is>
          <t>49</t>
        </is>
      </c>
      <c r="E16" s="5" t="inlineStr">
        <is>
          <t>38.500,00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=HYPERLINK("https://leilaoonline.com.br/lote/detalhe/197398", "031")</f>
      </c>
      <c r="B17" s="4" t="s">
        <f>=HYPERLINK("https://leilaoonline.com.br/lote/detalhe/197398", "veja o vídeo!! TOYOTA/ETIOS SD X VSC MT; 2019/2020; BRANCA; ALCO./GASOL. - FUNCIONANDO - IPVA 2023 OK")</f>
      </c>
      <c r="C17" s="4" t="inlineStr">
        <is>
          <t>Não vendido</t>
        </is>
      </c>
      <c r="D17" s="4" t="inlineStr">
        <is>
          <t>34</t>
        </is>
      </c>
      <c r="E17" s="5" t="inlineStr">
        <is>
          <t>44.500,00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=HYPERLINK("https://leilaoonline.com.br/lote/detalhe/197324", "032")</f>
      </c>
      <c r="B18" s="4" t="s">
        <f>=HYPERLINK("https://leilaoonline.com.br/lote/detalhe/197324", "veja o vídeo!! CHEVROLET/S10 LT DD4A; 2021/2022; BRANCA; DIESEL - FUNCIONANDO - IPVA 2023 OK")</f>
      </c>
      <c r="C18" s="4" t="inlineStr">
        <is>
          <t>Não vendido</t>
        </is>
      </c>
      <c r="D18" s="4" t="inlineStr">
        <is>
          <t>19</t>
        </is>
      </c>
      <c r="E18" s="5" t="inlineStr">
        <is>
          <t>112.000,00</t>
        </is>
      </c>
      <c r="F18" s="4" t="inlineStr">
        <is>
          <t>1500.00</t>
        </is>
      </c>
    </row>
    <row collapsed="false" customFormat="false" customHeight="false" hidden="false" ht="12.1" outlineLevel="0" r="19">
      <c r="A19" s="5" t="s">
        <f>=HYPERLINK("https://leilaoonline.com.br/lote/detalhe/196970", "033")</f>
      </c>
      <c r="B19" s="4" t="s">
        <f>=HYPERLINK("https://leilaoonline.com.br/lote/detalhe/196970", "veja o vídeo!! VW/KOMBI FURGÃO; 2008/2009; BRANCA; ALCO./GASOL. - FUNCIONANDO - IPVA 2023 OK")</f>
      </c>
      <c r="C19" s="4" t="inlineStr">
        <is>
          <t>Não vendido</t>
        </is>
      </c>
      <c r="D19" s="4" t="inlineStr">
        <is>
          <t>26</t>
        </is>
      </c>
      <c r="E19" s="5" t="inlineStr">
        <is>
          <t>17.500,00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=HYPERLINK("https://leilaoonline.com.br/lote/detalhe/196969", "035")</f>
      </c>
      <c r="B20" s="4" t="s">
        <f>=HYPERLINK("https://leilaoonline.com.br/lote/detalhe/196969", "veja o vídeo!! I/VW SPACEFOX TREND GII; 2011/2012; BRANCA; ALCO./GASOL. - FUNCIONANDO - IPVA 2023 OK")</f>
      </c>
      <c r="C20" s="4" t="inlineStr">
        <is>
          <t>Não vendido</t>
        </is>
      </c>
      <c r="D20" s="4" t="inlineStr">
        <is>
          <t>26</t>
        </is>
      </c>
      <c r="E20" s="5" t="inlineStr">
        <is>
          <t>18.000,00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=HYPERLINK("https://leilaoonline.com.br/lote/detalhe/196353", "037")</f>
      </c>
      <c r="B21" s="4" t="s">
        <f>=HYPERLINK("https://leilaoonline.com.br/lote/detalhe/196353", "veja o vídeo!! HONDA/CITY LX CVT; 2019/2020; PRETA; ALCO./GASOL. - FUNCIONANDO - IPVA 2023 OK")</f>
      </c>
      <c r="C21" s="4" t="inlineStr">
        <is>
          <t>Não vendido</t>
        </is>
      </c>
      <c r="D21" s="4" t="inlineStr">
        <is>
          <t>8</t>
        </is>
      </c>
      <c r="E21" s="5" t="inlineStr">
        <is>
          <t>40.750,00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=HYPERLINK("https://leilaoonline.com.br/lote/detalhe/196348", "039")</f>
      </c>
      <c r="B22" s="4" t="s">
        <f>=HYPERLINK("https://leilaoonline.com.br/lote/detalhe/196348", "veja o vídeo!! CHEV/ONIX JOY BLACK; 2020/2021; CINZA; ALCO./GASOL. - FUNCIONANDO - IPVA 2023 OK - APROX. 17.600KM")</f>
      </c>
      <c r="C22" s="4" t="inlineStr">
        <is>
          <t>Não vendido</t>
        </is>
      </c>
      <c r="D22" s="4" t="inlineStr">
        <is>
          <t>20</t>
        </is>
      </c>
      <c r="E22" s="5" t="inlineStr">
        <is>
          <t>32.250,00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=HYPERLINK("https://leilaoonline.com.br/lote/detalhe/196347", "040")</f>
      </c>
      <c r="B23" s="4" t="s">
        <f>=HYPERLINK("https://leilaoonline.com.br/lote/detalhe/196347", "veja o vídeo!! I/PEUGEOT 208 ALLURE 1AT; 2021/2022; PRETA; ALCO./GASOL. - FUNCIONANDO - IPVA 2023 OK")</f>
      </c>
      <c r="C23" s="4" t="inlineStr">
        <is>
          <t>Vendido</t>
        </is>
      </c>
      <c r="D23" s="4" t="inlineStr">
        <is>
          <t>2</t>
        </is>
      </c>
      <c r="E23" s="5" t="inlineStr">
        <is>
          <t>48.000,00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=HYPERLINK("https://leilaoonline.com.br/lote/detalhe/196349", "043")</f>
      </c>
      <c r="B24" s="4" t="s">
        <f>=HYPERLINK("https://leilaoonline.com.br/lote/detalhe/196349", "veja o vídeo!! HONDA/HR-V EXL CVT; 2020/2020; BRANCA; ALCO./GASOL. - FUNCIONANDO - IPVA 2023 OK - FIPE: R$ 118.084,00")</f>
      </c>
      <c r="C24" s="4" t="inlineStr">
        <is>
          <t>Não vendido</t>
        </is>
      </c>
      <c r="D24" s="4" t="inlineStr">
        <is>
          <t>45</t>
        </is>
      </c>
      <c r="E24" s="5" t="inlineStr">
        <is>
          <t>71.250,00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=HYPERLINK("https://leilaoonline.com.br/lote/detalhe/197399", "045")</f>
      </c>
      <c r="B25" s="4" t="s">
        <f>=HYPERLINK("https://leilaoonline.com.br/lote/detalhe/197399", "veja o vídeo!! GM/PRISMA JOY; 2010/2011; VERDE; ALCO./GASOL. - FUNCIONANDO - IPVA 2023 OK")</f>
      </c>
      <c r="C25" s="4" t="inlineStr">
        <is>
          <t>Vendido</t>
        </is>
      </c>
      <c r="D25" s="4" t="inlineStr">
        <is>
          <t>7</t>
        </is>
      </c>
      <c r="E25" s="5" t="inlineStr">
        <is>
          <t>15.000,00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=HYPERLINK("https://leilaoonline.com.br/lote/detalhe/197400", "050")</f>
      </c>
      <c r="B26" s="4" t="s">
        <f>=HYPERLINK("https://leilaoonline.com.br/lote/detalhe/197400", "veja o vídeo!! FIAT/IDEA ATTRACTIVE 1.4; 2013/2013; PRATA; ALCO./GASOL. - FUNCIONANDO - IPVA 2023 OK")</f>
      </c>
      <c r="C26" s="4" t="inlineStr">
        <is>
          <t>Não vendido</t>
        </is>
      </c>
      <c r="D26" s="4" t="inlineStr">
        <is>
          <t>31</t>
        </is>
      </c>
      <c r="E26" s="5" t="inlineStr">
        <is>
          <t>25.500,00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=HYPERLINK("https://leilaoonline.com.br/lote/detalhe/196350", "053")</f>
      </c>
      <c r="B27" s="4" t="s">
        <f>=HYPERLINK("https://leilaoonline.com.br/lote/detalhe/196350", "veja o vídeo!! CHEV/ONIX JOY; 2020/2020; BRANCA; ALCO./GASOL. - FUNCIONANDO - IPVA 2023 OK")</f>
      </c>
      <c r="C27" s="4" t="inlineStr">
        <is>
          <t>Não vendido</t>
        </is>
      </c>
      <c r="D27" s="4" t="inlineStr">
        <is>
          <t>41</t>
        </is>
      </c>
      <c r="E27" s="5" t="inlineStr">
        <is>
          <t>25.000,00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=HYPERLINK("https://leilaoonline.com.br/lote/detalhe/197401", "057")</f>
      </c>
      <c r="B28" s="4" t="s">
        <f>=HYPERLINK("https://leilaoonline.com.br/lote/detalhe/197401", "veja o vídeo!! HONDA/CITY PERSONAL; 2019/2019; CINZA; ALCO./GASOL. - FUNCIONANDO - IPVA 2023 OK")</f>
      </c>
      <c r="C28" s="4" t="inlineStr">
        <is>
          <t>Não vendido</t>
        </is>
      </c>
      <c r="D28" s="4" t="inlineStr">
        <is>
          <t>23</t>
        </is>
      </c>
      <c r="E28" s="5" t="inlineStr">
        <is>
          <t>37.500,00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=HYPERLINK("https://leilaoonline.com.br/lote/detalhe/196359", "060")</f>
      </c>
      <c r="B29" s="4" t="s">
        <f>=HYPERLINK("https://leilaoonline.com.br/lote/detalhe/196359", "veja o vídeo!! I/VOLVO S60 2.0 T5 KINET; 2015/2015; BRANCA; GASOLINA - FUNCIONANDO")</f>
      </c>
      <c r="C29" s="4" t="inlineStr">
        <is>
          <t>Não vendido</t>
        </is>
      </c>
      <c r="D29" s="4" t="inlineStr">
        <is>
          <t>15</t>
        </is>
      </c>
      <c r="E29" s="5" t="inlineStr">
        <is>
          <t>27.500,00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=HYPERLINK("https://leilaoonline.com.br/lote/detalhe/196360", "067")</f>
      </c>
      <c r="B30" s="4" t="s">
        <f>=HYPERLINK("https://leilaoonline.com.br/lote/detalhe/196360", "veja o vídeo!! HONDA/HR-V EXL CVT; 2021/2021; CINZA; ALCO./GASOL. - FUNCIONANDO")</f>
      </c>
      <c r="C30" s="4" t="inlineStr">
        <is>
          <t>Não vendido</t>
        </is>
      </c>
      <c r="D30" s="4" t="inlineStr">
        <is>
          <t>47</t>
        </is>
      </c>
      <c r="E30" s="5" t="inlineStr">
        <is>
          <t>83.000,00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=HYPERLINK("https://leilaoonline.com.br/lote/detalhe/196362", "070")</f>
      </c>
      <c r="B31" s="4" t="s">
        <f>=HYPERLINK("https://leilaoonline.com.br/lote/detalhe/196362", "veja o vídeo!! HONDA/FIT PERSONAL; 2018/2019; PRATA; ALCO./GASOL. - FUNCIONANDO - IPVA 2023 OK - APROX. 21.500KM")</f>
      </c>
      <c r="C31" s="4" t="inlineStr">
        <is>
          <t>Não vendido</t>
        </is>
      </c>
      <c r="D31" s="4" t="inlineStr">
        <is>
          <t>5</t>
        </is>
      </c>
      <c r="E31" s="5" t="inlineStr">
        <is>
          <t>34.000,00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=HYPERLINK("https://leilaoonline.com.br/lote/detalhe/196363", "073")</f>
      </c>
      <c r="B32" s="4" t="s">
        <f>=HYPERLINK("https://leilaoonline.com.br/lote/detalhe/196363", "veja o vídeo!! HONDA/CITY EX CVT; 2018/2018; BRANCA; ALCO./GASOL. - FUNCIONANDO - IPVA 2023 OK")</f>
      </c>
      <c r="C32" s="4" t="inlineStr">
        <is>
          <t>Não vendido</t>
        </is>
      </c>
      <c r="D32" s="4" t="inlineStr">
        <is>
          <t>13</t>
        </is>
      </c>
      <c r="E32" s="5" t="inlineStr">
        <is>
          <t>50.000,00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=HYPERLINK("https://leilaoonline.com.br/lote/detalhe/196365", "075")</f>
      </c>
      <c r="B33" s="4" t="s">
        <f>=HYPERLINK("https://leilaoonline.com.br/lote/detalhe/196365", "veja o vídeo!! I/HONDA CR-V LX FLEX; 2013/2013; PRETA; ALCO./GASOL. - FUNCIONANDO")</f>
      </c>
      <c r="C33" s="4" t="inlineStr">
        <is>
          <t>Não vendido</t>
        </is>
      </c>
      <c r="D33" s="4" t="inlineStr">
        <is>
          <t>21</t>
        </is>
      </c>
      <c r="E33" s="5" t="inlineStr">
        <is>
          <t>30.000,00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=HYPERLINK("https://leilaoonline.com.br/lote/detalhe/196357", "077")</f>
      </c>
      <c r="B34" s="4" t="s">
        <f>=HYPERLINK("https://leilaoonline.com.br/lote/detalhe/196357", "veja o vídeo!! HONDA/HR-V LX CVT; 2017/2018; CINZA; ALCO./GASOL. - FUNCIONANDO - IPVA 2023 OK")</f>
      </c>
      <c r="C34" s="4" t="inlineStr">
        <is>
          <t>Não vendido</t>
        </is>
      </c>
      <c r="D34" s="4" t="inlineStr">
        <is>
          <t>16</t>
        </is>
      </c>
      <c r="E34" s="5" t="inlineStr">
        <is>
          <t>57.250,00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=HYPERLINK("https://leilaoonline.com.br/lote/detalhe/196361", "085")</f>
      </c>
      <c r="B35" s="4" t="s">
        <f>=HYPERLINK("https://leilaoonline.com.br/lote/detalhe/196361", "veja o vídeo!! HONDA/WR-V EXL CVT; 2019/2020; CINZA; ALCO./GASOL. - FUNCIONANDO - IPVA 2023 OK")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35.000,00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=HYPERLINK("https://leilaoonline.com.br/lote/detalhe/196358", "090")</f>
      </c>
      <c r="B36" s="4" t="s">
        <f>=HYPERLINK("https://leilaoonline.com.br/lote/detalhe/196358", "veja o vídeo!! I/HONDA CR-V EXL; 2008/2008; PRATA; GASOLINA - FUNCIONANDO - IPVA 2023 OK")</f>
      </c>
      <c r="C36" s="4" t="inlineStr">
        <is>
          <t>Não vendido</t>
        </is>
      </c>
      <c r="D36" s="4" t="inlineStr">
        <is>
          <t>6</t>
        </is>
      </c>
      <c r="E36" s="5" t="inlineStr">
        <is>
          <t>22.500,00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=HYPERLINK("https://leilaoonline.com.br/lote/detalhe/196364", "100")</f>
      </c>
      <c r="B37" s="4" t="s">
        <f>=HYPERLINK("https://leilaoonline.com.br/lote/detalhe/196364", "I/HYUNDAI I30 2.0; 2011/2012; PRETA; GASOLINA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19.000,00</t>
        </is>
      </c>
      <c r="F3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2026-04-15T17:27:33.00Z</dcterms:created>
  <dc:creator>Tellks Tecnologia</dc:creator>
  <cp:revision>0</cp:revision>
</cp:coreProperties>
</file>