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VW • S10 • Montana 19 • Strada 19 • Blazer • Jetta • Fiorino 16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21/07/2023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=HYPERLINK("https://leilaoonline.com.br/lote/detalhe/186590", "015")</f>
      </c>
      <c r="B11" s="4" t="s">
        <f>=HYPERLINK("https://leilaoonline.com.br/lote/detalhe/186590", "veja o vídeo!! CHEVROLET/MONTANA LS2; 2018/2019; PRATA; ALCO./GASOL. - FUNCIONANDO - FIPE R$ 58.277,00")</f>
      </c>
      <c r="C11" s="4" t="inlineStr">
        <is>
          <t>Não vendido</t>
        </is>
      </c>
      <c r="D11" s="4" t="inlineStr">
        <is>
          <t>40</t>
        </is>
      </c>
      <c r="E11" s="5" t="inlineStr">
        <is>
          <t>20.500,00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=HYPERLINK("https://leilaoonline.com.br/lote/detalhe/186572", "020")</f>
      </c>
      <c r="B12" s="4" t="s">
        <f>=HYPERLINK("https://leilaoonline.com.br/lote/detalhe/186572", "veja o vídeo!! FIAT/STRADA WORKING CE; 2015/2016; BRANCA; ALCO./GASOL. - FUNCIONANDO - IPVA 2023 OK")</f>
      </c>
      <c r="C12" s="4" t="inlineStr">
        <is>
          <t>Não vendido</t>
        </is>
      </c>
      <c r="D12" s="4" t="inlineStr">
        <is>
          <t>44</t>
        </is>
      </c>
      <c r="E12" s="5" t="inlineStr">
        <is>
          <t>35.000,00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=HYPERLINK("https://leilaoonline.com.br/lote/detalhe/186574", "025")</f>
      </c>
      <c r="B13" s="4" t="s">
        <f>=HYPERLINK("https://leilaoonline.com.br/lote/detalhe/186574", "CHEVROLET/CRUZE LT NB; 2012/2012; ALCO./GASOL./GNV - FUNCIONANDO - PLACA FINAL A20")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=HYPERLINK("https://leilaoonline.com.br/lote/detalhe/186568", "027")</f>
      </c>
      <c r="B14" s="4" t="s">
        <f>=HYPERLINK("https://leilaoonline.com.br/lote/detalhe/186568", "VW AMAROK CD 4X4 HIG; 2012/2013; CABINE DUPLA - FUNCIONANDO - PLACA FINAL 38")</f>
      </c>
      <c r="C14" s="4" t="inlineStr">
        <is>
          <t>Não vendido</t>
        </is>
      </c>
      <c r="D14" s="4" t="inlineStr">
        <is>
          <t>7</t>
        </is>
      </c>
      <c r="E14" s="5" t="inlineStr">
        <is>
          <t>27.500,00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=HYPERLINK("https://leilaoonline.com.br/lote/detalhe/186569", "030")</f>
      </c>
      <c r="B15" s="4" t="s">
        <f>=HYPERLINK("https://leilaoonline.com.br/lote/detalhe/186569", "veja o vídeo!! I/VW JETTA AF; 2019/2019; BRANCA; ALCO./GASOL. - FUNC. - IPVA 2023 OK - FIPE: R$ 106.292,00")</f>
      </c>
      <c r="C15" s="4" t="inlineStr">
        <is>
          <t>Não vendido</t>
        </is>
      </c>
      <c r="D15" s="4" t="inlineStr">
        <is>
          <t>34</t>
        </is>
      </c>
      <c r="E15" s="5" t="inlineStr">
        <is>
          <t>53.000,00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=HYPERLINK("https://leilaoonline.com.br/lote/detalhe/187452", "031")</f>
      </c>
      <c r="B16" s="4" t="s">
        <f>=HYPERLINK("https://leilaoonline.com.br/lote/detalhe/187452", "veja o vídeo!! HYUNDAI/HB20S 16A VISION; 2019/2020; AZUL; ALCO./GASOL. - FUNCIONANDO - IPVA 2023 OK")</f>
      </c>
      <c r="C16" s="4" t="inlineStr">
        <is>
          <t>Não vendido</t>
        </is>
      </c>
      <c r="D16" s="4" t="inlineStr">
        <is>
          <t>25</t>
        </is>
      </c>
      <c r="E16" s="5" t="inlineStr">
        <is>
          <t>32.000,00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=HYPERLINK("https://leilaoonline.com.br/lote/detalhe/186573", "033")</f>
      </c>
      <c r="B17" s="4" t="s">
        <f>=HYPERLINK("https://leilaoonline.com.br/lote/detalhe/186573", "CHEVROLET/S10 LS DD4; 4X4; CABINE DUPLA; 2016/2017; DIESEL - FUNCIONANDO - PLACA FINAL 029")</f>
      </c>
      <c r="C17" s="4" t="inlineStr">
        <is>
          <t>Vendido</t>
        </is>
      </c>
      <c r="D17" s="4" t="inlineStr">
        <is>
          <t>42</t>
        </is>
      </c>
      <c r="E17" s="5" t="inlineStr">
        <is>
          <t>67.500,00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=HYPERLINK("https://leilaoonline.com.br/lote/detalhe/186577", "035")</f>
      </c>
      <c r="B18" s="4" t="s">
        <f>=HYPERLINK("https://leilaoonline.com.br/lote/detalhe/186577", "veja o vídeo!! IMP/GM SILVERADO; 1997/1997; BRANCA; DIESEL - FUNCIONANDO")</f>
      </c>
      <c r="C18" s="4" t="inlineStr">
        <is>
          <t>Não vendido</t>
        </is>
      </c>
      <c r="D18" s="4" t="inlineStr">
        <is>
          <t>18</t>
        </is>
      </c>
      <c r="E18" s="5" t="inlineStr">
        <is>
          <t>27.000,00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=HYPERLINK("https://leilaoonline.com.br/lote/detalhe/186576", "040")</f>
      </c>
      <c r="B19" s="4" t="s">
        <f>=HYPERLINK("https://leilaoonline.com.br/lote/detalhe/186576", "veja o vídeo!! FIAT/FIORINO 1.4 FLEX; 2016/2016; BRANCA; ALCO./GASOL./GNV - FUNCIONANDO - IPVA 2023 OK")</f>
      </c>
      <c r="C19" s="4" t="inlineStr">
        <is>
          <t>Não vendido</t>
        </is>
      </c>
      <c r="D19" s="4" t="inlineStr">
        <is>
          <t>29</t>
        </is>
      </c>
      <c r="E19" s="5" t="inlineStr">
        <is>
          <t>33.000,00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=HYPERLINK("https://leilaoonline.com.br/lote/detalhe/187453", "041")</f>
      </c>
      <c r="B20" s="4" t="s">
        <f>=HYPERLINK("https://leilaoonline.com.br/lote/detalhe/187453", "veja o vídeo!! HONDA/FIT EXL CVT; 2018/2019; VERMELHA; ALCO./GASOL. - FUNCIONANDO - IPVA 2023 OK")</f>
      </c>
      <c r="C20" s="4" t="inlineStr">
        <is>
          <t>Não vendido</t>
        </is>
      </c>
      <c r="D20" s="4" t="inlineStr">
        <is>
          <t>36</t>
        </is>
      </c>
      <c r="E20" s="5" t="inlineStr">
        <is>
          <t>51.000,00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=HYPERLINK("https://leilaoonline.com.br/lote/detalhe/186575", "045")</f>
      </c>
      <c r="B21" s="4" t="s">
        <f>=HYPERLINK("https://leilaoonline.com.br/lote/detalhe/186575", "veja o vídeo!! GM/BLAZER ADVANTAGE; 2007/2008; CINZA; ALCO./GASOL. - FUNCIONANDO")</f>
      </c>
      <c r="C21" s="4" t="inlineStr">
        <is>
          <t>Não vendido</t>
        </is>
      </c>
      <c r="D21" s="4" t="inlineStr">
        <is>
          <t>13</t>
        </is>
      </c>
      <c r="E21" s="5" t="inlineStr">
        <is>
          <t>20.500,00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=HYPERLINK("https://leilaoonline.com.br/lote/detalhe/187587", "047")</f>
      </c>
      <c r="B22" s="4" t="s">
        <f>=HYPERLINK("https://leilaoonline.com.br/lote/detalhe/187587", "veja o vídeo!! VW/NOVA SAVEIRO RB MBVS; 2019/2020; BRANCA; ALCO./GASOL. - FUNCIONANDO - IPVA 2023 OK")</f>
      </c>
      <c r="C22" s="4" t="inlineStr">
        <is>
          <t>Não vendido</t>
        </is>
      </c>
      <c r="D22" s="4" t="inlineStr">
        <is>
          <t>27</t>
        </is>
      </c>
      <c r="E22" s="5" t="inlineStr">
        <is>
          <t>37.750,00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=HYPERLINK("https://leilaoonline.com.br/lote/detalhe/186571", "050")</f>
      </c>
      <c r="B23" s="4" t="s">
        <f>=HYPERLINK("https://leilaoonline.com.br/lote/detalhe/186571", "CHEVROLET/S10 LS DD4; 4X4; CABINE DUPLA; 2019/2020; COR FANTASIA; DIESEL - FUNCIONANDO - PLACA FINAL 977")</f>
      </c>
      <c r="C23" s="4" t="inlineStr">
        <is>
          <t>Vendido</t>
        </is>
      </c>
      <c r="D23" s="4" t="inlineStr">
        <is>
          <t>37</t>
        </is>
      </c>
      <c r="E23" s="5" t="inlineStr">
        <is>
          <t>75.000,00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=HYPERLINK("https://leilaoonline.com.br/lote/detalhe/187585", "055")</f>
      </c>
      <c r="B24" s="4" t="s">
        <f>=HYPERLINK("https://leilaoonline.com.br/lote/detalhe/187585", "veja o vídeo!! FIAT/STRADA WORKING CE; 2016/2016; BRANCA; ALCO./GASOL. - FUNCIONANDO - IPVA 2023 OK")</f>
      </c>
      <c r="C24" s="4" t="inlineStr">
        <is>
          <t>Não vendido</t>
        </is>
      </c>
      <c r="D24" s="4" t="inlineStr">
        <is>
          <t>23</t>
        </is>
      </c>
      <c r="E24" s="5" t="inlineStr">
        <is>
          <t>34.500,00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=HYPERLINK("https://leilaoonline.com.br/lote/detalhe/186587", "080")</f>
      </c>
      <c r="B25" s="4" t="s">
        <f>=HYPERLINK("https://leilaoonline.com.br/lote/detalhe/186587", "FIAT/DUCATO MAXI; 2001/2002; BRANCA; DIESEL - IPVA 2023 OK")</f>
      </c>
      <c r="C25" s="4" t="inlineStr">
        <is>
          <t>Não vendido</t>
        </is>
      </c>
      <c r="D25" s="4" t="inlineStr">
        <is>
          <t>12</t>
        </is>
      </c>
      <c r="E25" s="5" t="inlineStr">
        <is>
          <t>12.500,00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=HYPERLINK("https://leilaoonline.com.br/lote/detalhe/186578", "085")</f>
      </c>
      <c r="B26" s="4" t="s">
        <f>=HYPERLINK("https://leilaoonline.com.br/lote/detalhe/186578", "FIAT/DUCATO MAXICARGO; 2006/2007; AMARELA; DIESEL - IPVA 2023 OK")</f>
      </c>
      <c r="C26" s="4" t="inlineStr">
        <is>
          <t>Não vendido</t>
        </is>
      </c>
      <c r="D26" s="4" t="inlineStr">
        <is>
          <t>8</t>
        </is>
      </c>
      <c r="E26" s="5" t="inlineStr">
        <is>
          <t>10.000,00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=HYPERLINK("https://leilaoonline.com.br/lote/detalhe/187408", "090")</f>
      </c>
      <c r="B27" s="4" t="s">
        <f>=HYPERLINK("https://leilaoonline.com.br/lote/detalhe/187408", "CAMINHÃO M. BENZ/L1622; 2002/2002; BRANCA; DIESEL - FUNCIONANDO")</f>
      </c>
      <c r="C27" s="4" t="inlineStr">
        <is>
          <t>Não vendido</t>
        </is>
      </c>
      <c r="D27" s="4" t="inlineStr">
        <is>
          <t>33</t>
        </is>
      </c>
      <c r="E27" s="5" t="inlineStr">
        <is>
          <t>54.000,00</t>
        </is>
      </c>
      <c r="F27" s="4" t="inlineStr">
        <is>
          <t>1500.00</t>
        </is>
      </c>
    </row>
    <row collapsed="false" customFormat="false" customHeight="false" hidden="false" ht="12.1" outlineLevel="0" r="28">
      <c r="A28" s="5" t="s">
        <f>=HYPERLINK("https://leilaoonline.com.br/lote/detalhe/186584", "100")</f>
      </c>
      <c r="B28" s="4" t="s">
        <f>=HYPERLINK("https://leilaoonline.com.br/lote/detalhe/186584", "CAMINHÃO VW/15.180 CNM; 2010/2011; BRANCA; DIESEL - FUNCIONANDO")</f>
      </c>
      <c r="C28" s="4" t="inlineStr">
        <is>
          <t>Não vendido</t>
        </is>
      </c>
      <c r="D28" s="4" t="inlineStr">
        <is>
          <t>20</t>
        </is>
      </c>
      <c r="E28" s="5" t="inlineStr">
        <is>
          <t>98.500,00</t>
        </is>
      </c>
      <c r="F28" s="4" t="inlineStr">
        <is>
          <t>1500.00</t>
        </is>
      </c>
    </row>
    <row collapsed="false" customFormat="false" customHeight="false" hidden="false" ht="12.1" outlineLevel="0" r="29">
      <c r="A29" s="5" t="s">
        <f>=HYPERLINK("https://leilaoonline.com.br/lote/detalhe/186583", "105")</f>
      </c>
      <c r="B29" s="4" t="s">
        <f>=HYPERLINK("https://leilaoonline.com.br/lote/detalhe/186583", "FORD F12000 160; 2001/2001; COM CESTO AÉREO; BRANCA; DIESEL - FUNCIONANDO - FROTA 539")</f>
      </c>
      <c r="C29" s="4" t="inlineStr">
        <is>
          <t>Não vendido</t>
        </is>
      </c>
      <c r="D29" s="4" t="inlineStr">
        <is>
          <t>19</t>
        </is>
      </c>
      <c r="E29" s="5" t="inlineStr">
        <is>
          <t>31.000,00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=HYPERLINK("https://leilaoonline.com.br/lote/detalhe/186582", "110")</f>
      </c>
      <c r="B30" s="4" t="s">
        <f>=HYPERLINK("https://leilaoonline.com.br/lote/detalhe/186582", "CAMINHÃO VW 17.280; 2014/2015; BRANCO; DIESEL; CÂMBIO AUTOMÁTICO - FUNCIONANDO")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57.500,00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=HYPERLINK("https://leilaoonline.com.br/lote/detalhe/186581", "111")</f>
      </c>
      <c r="B31" s="4" t="s">
        <f>=HYPERLINK("https://leilaoonline.com.br/lote/detalhe/186581", "CAMINHÃO VW 17.280; 2014/2015; BRANCO; DIESEL; CÂMBIO AUTOMÁTICO; COM COMPACTADOR MARCA PLANALTO - FUNCIONANDO")</f>
      </c>
      <c r="C31" s="4" t="inlineStr">
        <is>
          <t>Não vendido</t>
        </is>
      </c>
      <c r="D31" s="4" t="inlineStr">
        <is>
          <t>41</t>
        </is>
      </c>
      <c r="E31" s="5" t="inlineStr">
        <is>
          <t>150.000,00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=HYPERLINK("https://leilaoonline.com.br/lote/detalhe/186579", "112")</f>
      </c>
      <c r="B32" s="4" t="s">
        <f>=HYPERLINK("https://leilaoonline.com.br/lote/detalhe/186579", "CAMINHÃO VW 17.280; 2014/2015; BRANCO; DIESEL; CÂMBIO AUTOMÁTICO; COM COMPACTADOR MARCA PLANALTO - FUNCIONANDO")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77.500,00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=HYPERLINK("https://leilaoonline.com.br/lote/detalhe/186580", "113")</f>
      </c>
      <c r="B33" s="4" t="s">
        <f>=HYPERLINK("https://leilaoonline.com.br/lote/detalhe/186580", "CAMINHÃO VW 17.280; 2014/2015; BRANCO; DIESEL; CÂMBIO AUTOMÁTICO - FUNCIONANDO")</f>
      </c>
      <c r="C33" s="4" t="inlineStr">
        <is>
          <t>Não vendido</t>
        </is>
      </c>
      <c r="D33" s="4" t="inlineStr">
        <is>
          <t>13</t>
        </is>
      </c>
      <c r="E33" s="5" t="inlineStr">
        <is>
          <t>80.000,00</t>
        </is>
      </c>
      <c r="F33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2026-10-11T21:00:11.00Z</dcterms:created>
  <dc:creator>Tellks Tecnologia</dc:creator>
  <cp:revision>0</cp:revision>
</cp:coreProperties>
</file>