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Tracker 23 • Yamaha • WR-V 20 • TCross • Peug. 208 • Onix Joy • Hb20s • Volvo S60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19/07/2023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=HYPERLINK("https://leilaoonline.com.br/lote/detalhe/186585", "015")</f>
      </c>
      <c r="B11" s="4" t="s">
        <f>=HYPERLINK("https://leilaoonline.com.br/lote/detalhe/186585", "veja o vídeo!! I/VW AMAROK V6 HIGH AC4; 2019/2019; CINZA; DIESEL - FUNC. - IPVA 2023 OK - FIPE: R$ 194.545,00")</f>
      </c>
      <c r="C11" s="4" t="inlineStr">
        <is>
          <t>Não vendido</t>
        </is>
      </c>
      <c r="D11" s="4" t="inlineStr">
        <is>
          <t>24</t>
        </is>
      </c>
      <c r="E11" s="5" t="inlineStr">
        <is>
          <t>83.000,00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=HYPERLINK("https://leilaoonline.com.br/lote/detalhe/186359", "020")</f>
      </c>
      <c r="B12" s="4" t="s">
        <f>=HYPERLINK("https://leilaoonline.com.br/lote/detalhe/186359", "veja o vídeo!! CHEV/TRACKER T A LTZ; 2022/2023; PRETA; ALCO./GASOL. - FUNCIONANDO - IPVA 2023 OK - APROX. 2.800KM")</f>
      </c>
      <c r="C12" s="4" t="inlineStr">
        <is>
          <t>Não vendido</t>
        </is>
      </c>
      <c r="D12" s="4" t="inlineStr">
        <is>
          <t>32</t>
        </is>
      </c>
      <c r="E12" s="5" t="inlineStr">
        <is>
          <t>65.750,00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=HYPERLINK("https://leilaoonline.com.br/lote/detalhe/186330", "023")</f>
      </c>
      <c r="B13" s="4" t="s">
        <f>=HYPERLINK("https://leilaoonline.com.br/lote/detalhe/186330", "veja o vídeo!! YAMAHA/MT09 TRACER; 2020/2021; PRETA; GASOLINA - FUNCIONANDO - IPVA 2023 OK")</f>
      </c>
      <c r="C13" s="4" t="inlineStr">
        <is>
          <t>Não vendido</t>
        </is>
      </c>
      <c r="D13" s="4" t="inlineStr">
        <is>
          <t>12</t>
        </is>
      </c>
      <c r="E13" s="5" t="inlineStr">
        <is>
          <t>27.250,00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=HYPERLINK("https://leilaoonline.com.br/lote/detalhe/186313", "025")</f>
      </c>
      <c r="B14" s="4" t="s">
        <f>=HYPERLINK("https://leilaoonline.com.br/lote/detalhe/186313", "veja o vídeo!! VW/T CROSS HL TSI AE; 2019/2020; PRETA; ALCO./GASOL. - FUNCIONANDO - IPVA 2023 OK")</f>
      </c>
      <c r="C14" s="4" t="inlineStr">
        <is>
          <t>Não vendido</t>
        </is>
      </c>
      <c r="D14" s="4" t="inlineStr">
        <is>
          <t>33</t>
        </is>
      </c>
      <c r="E14" s="5" t="inlineStr">
        <is>
          <t>68.000,00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=HYPERLINK("https://leilaoonline.com.br/lote/detalhe/186329", "027")</f>
      </c>
      <c r="B15" s="4" t="s">
        <f>=HYPERLINK("https://leilaoonline.com.br/lote/detalhe/186329", "veja o vídeo!! CHEV/ONIX JOY BLACK; 2020/2021; CINZA; ALCO./GASOL. - FUNCIONANDO - IPVA 2023 OK - APROX. 17.600KM")</f>
      </c>
      <c r="C15" s="4" t="inlineStr">
        <is>
          <t>Não vendido</t>
        </is>
      </c>
      <c r="D15" s="4" t="inlineStr">
        <is>
          <t>16</t>
        </is>
      </c>
      <c r="E15" s="5" t="inlineStr">
        <is>
          <t>37.750,00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=HYPERLINK("https://leilaoonline.com.br/lote/detalhe/186588", "028")</f>
      </c>
      <c r="B16" s="4" t="s">
        <f>=HYPERLINK("https://leilaoonline.com.br/lote/detalhe/186588", "veja o vídeo!! FIAT/STRADA HD WK CC E; 2019/2019; BRANCA; ALCO./GASOL. - FUNCIONANDO - IPVA 2023 OK")</f>
      </c>
      <c r="C16" s="4" t="inlineStr">
        <is>
          <t>Não vendido</t>
        </is>
      </c>
      <c r="D16" s="4" t="inlineStr">
        <is>
          <t>36</t>
        </is>
      </c>
      <c r="E16" s="5" t="inlineStr">
        <is>
          <t>32.000,00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=HYPERLINK("https://leilaoonline.com.br/lote/detalhe/186326", "030")</f>
      </c>
      <c r="B17" s="4" t="s">
        <f>=HYPERLINK("https://leilaoonline.com.br/lote/detalhe/186326", "veja o vídeo!! HONDA/WR-V EXL CVT; 2019/2020; CINZA; ALCO./GASOL. - FUNCIONANDO - IPVA 2023 OK")</f>
      </c>
      <c r="C17" s="4" t="inlineStr">
        <is>
          <t>Não vendido</t>
        </is>
      </c>
      <c r="D17" s="4" t="inlineStr">
        <is>
          <t>30</t>
        </is>
      </c>
      <c r="E17" s="5" t="inlineStr">
        <is>
          <t>50.500,00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=HYPERLINK("https://leilaoonline.com.br/lote/detalhe/187137", "032")</f>
      </c>
      <c r="B18" s="4" t="s">
        <f>=HYPERLINK("https://leilaoonline.com.br/lote/detalhe/187137", "veja o vídeo!! VW/NOVA SAVEIRO RB MBVS; 2019/2020; BRANCA; ALCO./GASOL. - FUNCIONANDO - IPVA 2023 OK")</f>
      </c>
      <c r="C18" s="4" t="inlineStr">
        <is>
          <t>Não vendido</t>
        </is>
      </c>
      <c r="D18" s="4" t="inlineStr">
        <is>
          <t>33</t>
        </is>
      </c>
      <c r="E18" s="5" t="inlineStr">
        <is>
          <t>30.250,00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=HYPERLINK("https://leilaoonline.com.br/lote/detalhe/186331", "033")</f>
      </c>
      <c r="B19" s="4" t="s">
        <f>=HYPERLINK("https://leilaoonline.com.br/lote/detalhe/186331", "veja o vídeo!! I/PEUGEOT 208 ALLURE 1AT; 2021/2022; PRETA; ALCO./GASOL. - FUNCIONANDO - IPVA 2023 OK")</f>
      </c>
      <c r="C19" s="4" t="inlineStr">
        <is>
          <t>Não vendido</t>
        </is>
      </c>
      <c r="D19" s="4" t="inlineStr">
        <is>
          <t>7</t>
        </is>
      </c>
      <c r="E19" s="5" t="inlineStr">
        <is>
          <t>35.000,00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=HYPERLINK("https://leilaoonline.com.br/lote/detalhe/186322", "035")</f>
      </c>
      <c r="B20" s="4" t="s">
        <f>=HYPERLINK("https://leilaoonline.com.br/lote/detalhe/186322", "veja o vídeo!! HONDA/HR-V EXL CVT; 2020/2020; BRANCA; ALCO./GASOL. - FUNCIONANDO - IPVA 2023 OK - FIPE: R$ 118.084,00")</f>
      </c>
      <c r="C20" s="4" t="inlineStr">
        <is>
          <t>Não vendido</t>
        </is>
      </c>
      <c r="D20" s="4" t="inlineStr">
        <is>
          <t>40</t>
        </is>
      </c>
      <c r="E20" s="5" t="inlineStr">
        <is>
          <t>65.000,00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=HYPERLINK("https://leilaoonline.com.br/lote/detalhe/186314", "037")</f>
      </c>
      <c r="B21" s="4" t="s">
        <f>=HYPERLINK("https://leilaoonline.com.br/lote/detalhe/186314", "veja o vídeo!! VW/T CROSS TSI ADA; 2020/2021; CINZA; ALCO./GASOL. - FUNCIONANDO - IPVA 2023 OK - APROX. 19.100KM")</f>
      </c>
      <c r="C21" s="4" t="inlineStr">
        <is>
          <t>Não vendido</t>
        </is>
      </c>
      <c r="D21" s="4" t="inlineStr">
        <is>
          <t>20</t>
        </is>
      </c>
      <c r="E21" s="5" t="inlineStr">
        <is>
          <t>51.250,00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=HYPERLINK("https://leilaoonline.com.br/lote/detalhe/186586", "039")</f>
      </c>
      <c r="B22" s="4" t="s">
        <f>=HYPERLINK("https://leilaoonline.com.br/lote/detalhe/186586", "veja o vídeo!! CHEV/PRISMA 1.4AT LTZ; 2018/2018; BRANCA; ALCO./GASOL. - FUNCIONANDO - IPVA 2023 OK - FIPE: R$ 66.415,00")</f>
      </c>
      <c r="C22" s="4" t="inlineStr">
        <is>
          <t>Não vendido</t>
        </is>
      </c>
      <c r="D22" s="4" t="inlineStr">
        <is>
          <t>27</t>
        </is>
      </c>
      <c r="E22" s="5" t="inlineStr">
        <is>
          <t>34.500,00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=HYPERLINK("https://leilaoonline.com.br/lote/detalhe/186315", "040")</f>
      </c>
      <c r="B23" s="4" t="s">
        <f>=HYPERLINK("https://leilaoonline.com.br/lote/detalhe/186315", "veja o vídeo!! I/VOLVO S60 2.0 T5 KINET; 2015/2015; BRANCA; GASOLINA - FUNCIONANDO")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16.250,00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=HYPERLINK("https://leilaoonline.com.br/lote/detalhe/187136", "042")</f>
      </c>
      <c r="B24" s="4" t="s">
        <f>=HYPERLINK("https://leilaoonline.com.br/lote/detalhe/187136", "I/HYUNDAI I30 2.0; 2011/2012; PRETA; GASOLINA - FUNCIONANDO")</f>
      </c>
      <c r="C24" s="4" t="inlineStr">
        <is>
          <t>Não vendido</t>
        </is>
      </c>
      <c r="D24" s="4" t="inlineStr">
        <is>
          <t>7</t>
        </is>
      </c>
      <c r="E24" s="5" t="inlineStr">
        <is>
          <t>22.700,00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=HYPERLINK("https://leilaoonline.com.br/lote/detalhe/186360", "043")</f>
      </c>
      <c r="B25" s="4" t="s">
        <f>=HYPERLINK("https://leilaoonline.com.br/lote/detalhe/186360", "veja o vídeo!! HONDA/FIT PERSONAL; 2018/2019; PRATA; ALCO./GASOL. - FUNCIONANDO - IPVA 2023 OK - APROX. 21.500KM")</f>
      </c>
      <c r="C25" s="4" t="inlineStr">
        <is>
          <t>Não vendido</t>
        </is>
      </c>
      <c r="D25" s="4" t="inlineStr">
        <is>
          <t>33</t>
        </is>
      </c>
      <c r="E25" s="5" t="inlineStr">
        <is>
          <t>54.250,00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=HYPERLINK("https://leilaoonline.com.br/lote/detalhe/186320", "045")</f>
      </c>
      <c r="B26" s="4" t="s">
        <f>=HYPERLINK("https://leilaoonline.com.br/lote/detalhe/186320", "veja o vídeo!! FIAT/STRADA WORKING CE; 2016/2016; BRANCA; ALCO./GASOL. - FUNCIONANDO - IPVA 2023 OK")</f>
      </c>
      <c r="C26" s="4" t="inlineStr">
        <is>
          <t>Não vendido</t>
        </is>
      </c>
      <c r="D26" s="4" t="inlineStr">
        <is>
          <t>13</t>
        </is>
      </c>
      <c r="E26" s="5" t="inlineStr">
        <is>
          <t>32.500,00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=HYPERLINK("https://leilaoonline.com.br/lote/detalhe/186319", "047")</f>
      </c>
      <c r="B27" s="4" t="s">
        <f>=HYPERLINK("https://leilaoonline.com.br/lote/detalhe/186319", "veja o vídeo!!HONDA/CITY EX CVT; 2021/2021; BRANCA; ALCO./GASOL.  - FUNCIONANDO - IPVA 2023 OK - FIPE: R$94.194,00")</f>
      </c>
      <c r="C27" s="4" t="inlineStr">
        <is>
          <t>Não vendido</t>
        </is>
      </c>
      <c r="D27" s="4" t="inlineStr">
        <is>
          <t>39</t>
        </is>
      </c>
      <c r="E27" s="5" t="inlineStr">
        <is>
          <t>55.000,00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=HYPERLINK("https://leilaoonline.com.br/lote/detalhe/186321", "050")</f>
      </c>
      <c r="B28" s="4" t="s">
        <f>=HYPERLINK("https://leilaoonline.com.br/lote/detalhe/186321", "veja o vídeo!! HYUNDAI/HB20S 16A VISION; 2019/2020; AZUL; ALCO./GASOL. - FUNCIONANDO - IPVA 2023 OK")</f>
      </c>
      <c r="C28" s="4" t="inlineStr">
        <is>
          <t>Não vendido</t>
        </is>
      </c>
      <c r="D28" s="4" t="inlineStr">
        <is>
          <t>24</t>
        </is>
      </c>
      <c r="E28" s="5" t="inlineStr">
        <is>
          <t>42.250,00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=HYPERLINK("https://leilaoonline.com.br/lote/detalhe/186325", "053")</f>
      </c>
      <c r="B29" s="4" t="s">
        <f>=HYPERLINK("https://leilaoonline.com.br/lote/detalhe/186325", "veja o vídeo!! TOYOTA/COROLLA ALTISFLEX; 2014/2015; BRANCA; ALCO./GASOL. - FUNC. - IPVA 2023 OK - FIPE: R$ 86.995,00")</f>
      </c>
      <c r="C29" s="4" t="inlineStr">
        <is>
          <t>Não vendido</t>
        </is>
      </c>
      <c r="D29" s="4" t="inlineStr">
        <is>
          <t>20</t>
        </is>
      </c>
      <c r="E29" s="5" t="inlineStr">
        <is>
          <t>43.750,00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=HYPERLINK("https://leilaoonline.com.br/lote/detalhe/186328", "055")</f>
      </c>
      <c r="B30" s="4" t="s">
        <f>=HYPERLINK("https://leilaoonline.com.br/lote/detalhe/186328", "veja o vídeo!! HONDA/FIT EXL CVT; 2018/2019; VERMELHA; ALCO./GASOL. - FUNCIONANDO - IPVA 2023 OK")</f>
      </c>
      <c r="C30" s="4" t="inlineStr">
        <is>
          <t>Não vendido</t>
        </is>
      </c>
      <c r="D30" s="4" t="inlineStr">
        <is>
          <t>31</t>
        </is>
      </c>
      <c r="E30" s="5" t="inlineStr">
        <is>
          <t>52.500,00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=HYPERLINK("https://leilaoonline.com.br/lote/detalhe/186317", "057")</f>
      </c>
      <c r="B31" s="4" t="s">
        <f>=HYPERLINK("https://leilaoonline.com.br/lote/detalhe/186317", "veja o vídeo!! HONDA/CITY EX CVT; 2018/2018; BRANCA; ALCO./GASOL. - FUNCIONANDO - IPVA 2023 OK")</f>
      </c>
      <c r="C31" s="4" t="inlineStr">
        <is>
          <t>Não vendido</t>
        </is>
      </c>
      <c r="D31" s="4" t="inlineStr">
        <is>
          <t>26</t>
        </is>
      </c>
      <c r="E31" s="5" t="inlineStr">
        <is>
          <t>46.250,00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=HYPERLINK("https://leilaoonline.com.br/lote/detalhe/186312", "060")</f>
      </c>
      <c r="B32" s="4" t="s">
        <f>=HYPERLINK("https://leilaoonline.com.br/lote/detalhe/186312", "veja o vídeo!! HONDA/HR-V EXL CVT; 2016/2017; PRATA; ALCO./GASOL. - FUNCIONANDO - IPVA 2023 OK - FIPE: R$ 92.919,00")</f>
      </c>
      <c r="C32" s="4" t="inlineStr">
        <is>
          <t>Não vendido</t>
        </is>
      </c>
      <c r="D32" s="4" t="inlineStr">
        <is>
          <t>10</t>
        </is>
      </c>
      <c r="E32" s="5" t="inlineStr">
        <is>
          <t>54.528,00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=HYPERLINK("https://leilaoonline.com.br/lote/detalhe/186323", "063")</f>
      </c>
      <c r="B33" s="4" t="s">
        <f>=HYPERLINK("https://leilaoonline.com.br/lote/detalhe/186323", "veja o vídeo!! TOYOTA/COROLLA GLI18 CVT; 2016/2017; PRATA; ALCO./GASOL. - FUNCIONANDO - IPVA 2023 OK")</f>
      </c>
      <c r="C33" s="4" t="inlineStr">
        <is>
          <t>Não vendido</t>
        </is>
      </c>
      <c r="D33" s="4" t="inlineStr">
        <is>
          <t>4</t>
        </is>
      </c>
      <c r="E33" s="5" t="inlineStr">
        <is>
          <t>19.250,00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=HYPERLINK("https://leilaoonline.com.br/lote/detalhe/186318", "065")</f>
      </c>
      <c r="B34" s="4" t="s">
        <f>=HYPERLINK("https://leilaoonline.com.br/lote/detalhe/186318", "veja o vídeo!! CITROEN/C3 PICASSO EXC A; 2013/2013; PRETA; ALCO./GASOL. - FUNCIONANDO - IPVA 2023 OK")</f>
      </c>
      <c r="C34" s="4" t="inlineStr">
        <is>
          <t>Não vendido</t>
        </is>
      </c>
      <c r="D34" s="4" t="inlineStr">
        <is>
          <t>8</t>
        </is>
      </c>
      <c r="E34" s="5" t="inlineStr">
        <is>
          <t>18.500,00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=HYPERLINK("https://leilaoonline.com.br/lote/detalhe/186324", "067")</f>
      </c>
      <c r="B35" s="4" t="s">
        <f>=HYPERLINK("https://leilaoonline.com.br/lote/detalhe/186324", "veja o vídeo!! CHEV/ONIX JOY; 2020/2020; BRANCA; ALCO./GASOL. - FUNCIONANDO - IPVA 2023 OK")</f>
      </c>
      <c r="C35" s="4" t="inlineStr">
        <is>
          <t>Não vendido</t>
        </is>
      </c>
      <c r="D35" s="4" t="inlineStr">
        <is>
          <t>18</t>
        </is>
      </c>
      <c r="E35" s="5" t="inlineStr">
        <is>
          <t>36.250,00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=HYPERLINK("https://leilaoonline.com.br/lote/detalhe/186327", "070")</f>
      </c>
      <c r="B36" s="4" t="s">
        <f>=HYPERLINK("https://leilaoonline.com.br/lote/detalhe/186327", "veja o vídeo!! I/HONDA CR-V LX FLEX; 2013/2013; PRETA; ALCO./GASOL. - FUNCIONANDO")</f>
      </c>
      <c r="C36" s="4" t="inlineStr">
        <is>
          <t>Não vendido</t>
        </is>
      </c>
      <c r="D36" s="4" t="inlineStr">
        <is>
          <t>4</t>
        </is>
      </c>
      <c r="E36" s="5" t="inlineStr">
        <is>
          <t>13.750,00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=HYPERLINK("https://leilaoonline.com.br/lote/detalhe/186316", "075")</f>
      </c>
      <c r="B37" s="4" t="s">
        <f>=HYPERLINK("https://leilaoonline.com.br/lote/detalhe/186316", "veja o vídeo!! HONDA/CITY PERSONAL; 2019/2019; CINZA; ALCO./GASOL. - FUNCIONANDO - IPVA 2023 OK")</f>
      </c>
      <c r="C37" s="4" t="inlineStr">
        <is>
          <t>Não vendido</t>
        </is>
      </c>
      <c r="D37" s="4" t="inlineStr">
        <is>
          <t>9</t>
        </is>
      </c>
      <c r="E37" s="5" t="inlineStr">
        <is>
          <t>38.750,00</t>
        </is>
      </c>
      <c r="F3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2026-07-13T04:01:54.00Z</dcterms:created>
  <dc:creator>Tellks Tecnologia</dc:creator>
  <cp:revision>0</cp:revision>
</cp:coreProperties>
</file>