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Hb20 21 • Fiorino 16 • Jetta 19 • Strada 16 • S10 • Blazer • Caminhões • Silverado •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07/07/2023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=HYPERLINK("https://leilaoonline.com.br/lote/detalhe/184723", "020")</f>
      </c>
      <c r="B11" s="4" t="s">
        <f>=HYPERLINK("https://leilaoonline.com.br/lote/detalhe/184723", "MMC/L200 OUTDOOR; 2008/2009; PRETA; DIESEL - FUNCIONANDO - APROX. 43.900KM")</f>
      </c>
      <c r="C11" s="4" t="inlineStr">
        <is>
          <t>Não vendido</t>
        </is>
      </c>
      <c r="D11" s="4" t="inlineStr">
        <is>
          <t>23</t>
        </is>
      </c>
      <c r="E11" s="5" t="inlineStr">
        <is>
          <t>31.000,00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=HYPERLINK("https://leilaoonline.com.br/lote/detalhe/184717", "025")</f>
      </c>
      <c r="B12" s="4" t="s">
        <f>=HYPERLINK("https://leilaoonline.com.br/lote/detalhe/184717", "veja o vídeo!! CHEVROLET/S10 HC DD4A; 2018/2018; BRANCA; DIESEL - FUNC. - FIPE R$ 185.652,00")</f>
      </c>
      <c r="C12" s="4" t="inlineStr">
        <is>
          <t>Não vendido</t>
        </is>
      </c>
      <c r="D12" s="4" t="inlineStr">
        <is>
          <t>45</t>
        </is>
      </c>
      <c r="E12" s="5" t="inlineStr">
        <is>
          <t>113.500,00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=HYPERLINK("https://leilaoonline.com.br/lote/detalhe/184729", "027")</f>
      </c>
      <c r="B13" s="4" t="s">
        <f>=HYPERLINK("https://leilaoonline.com.br/lote/detalhe/184729", "CHEVROLET/S10 LS DD4; 4X4; CABINE DUPLA; 2019/2020; COR FANTASIA; DIESEL - FUNCIONANDO - PLACA FINAL 977")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34.000,00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=HYPERLINK("https://leilaoonline.com.br/lote/detalhe/185251", "029")</f>
      </c>
      <c r="B14" s="4" t="s">
        <f>=HYPERLINK("https://leilaoonline.com.br/lote/detalhe/185251", "veja o vídeo!! HONDA/CITY EX CVT; 2018/2018; BRANCA; ALCO./GASOL. - FUNCIONANDO - IPVA 2023 OK")</f>
      </c>
      <c r="C14" s="4" t="inlineStr">
        <is>
          <t>Não vendido</t>
        </is>
      </c>
      <c r="D14" s="4" t="inlineStr">
        <is>
          <t>36</t>
        </is>
      </c>
      <c r="E14" s="5" t="inlineStr">
        <is>
          <t>46.000,00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=HYPERLINK("https://leilaoonline.com.br/lote/detalhe/184711", "030")</f>
      </c>
      <c r="B15" s="4" t="s">
        <f>=HYPERLINK("https://leilaoonline.com.br/lote/detalhe/184711", "veja o vídeo!! I/VW JETTA AF; 2019/2019; BRANCA; ALCO./GASOL. - FUNC. - IPVA 2023 OK")</f>
      </c>
      <c r="C15" s="4" t="inlineStr">
        <is>
          <t>Não vendido</t>
        </is>
      </c>
      <c r="D15" s="4" t="inlineStr">
        <is>
          <t>44</t>
        </is>
      </c>
      <c r="E15" s="5" t="inlineStr">
        <is>
          <t>55.500,00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=HYPERLINK("https://leilaoonline.com.br/lote/detalhe/184792", "035")</f>
      </c>
      <c r="B16" s="4" t="s">
        <f>=HYPERLINK("https://leilaoonline.com.br/lote/detalhe/184792", "veja o vídeo!! FIAT/FIORINO 1.4 FLEX; 2016/2016; BRANCA; ALCO./GASOL./GNV - FUNCIONANDO - IPVA 2023 OK")</f>
      </c>
      <c r="C16" s="4" t="inlineStr">
        <is>
          <t>Não vendido</t>
        </is>
      </c>
      <c r="D16" s="4" t="inlineStr">
        <is>
          <t>32</t>
        </is>
      </c>
      <c r="E16" s="5" t="inlineStr">
        <is>
          <t>37.750,00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=HYPERLINK("https://leilaoonline.com.br/lote/detalhe/184746", "041")</f>
      </c>
      <c r="B17" s="4" t="s">
        <f>=HYPERLINK("https://leilaoonline.com.br/lote/detalhe/184746", "veja o vídeo!! HYUNDAI/HB20 10M SENSE; 2020/2021; PRATA; ALCO./GASOL. - FUNCIONANDO - IPVA 2023 OK")</f>
      </c>
      <c r="C17" s="4" t="inlineStr">
        <is>
          <t>Não vendido</t>
        </is>
      </c>
      <c r="D17" s="4" t="inlineStr">
        <is>
          <t>31</t>
        </is>
      </c>
      <c r="E17" s="5" t="inlineStr">
        <is>
          <t>37.500,00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=HYPERLINK("https://leilaoonline.com.br/lote/detalhe/185224", "044")</f>
      </c>
      <c r="B18" s="4" t="s">
        <f>=HYPERLINK("https://leilaoonline.com.br/lote/detalhe/185224", "veja o vídeo!! FIAT/STRADA HD WK CE E; 2019/2019; PRATA; ALCO./GASOL. - FUNCIONANDO - IPVA 2023 OK")</f>
      </c>
      <c r="C18" s="4" t="inlineStr">
        <is>
          <t>Não vendido</t>
        </is>
      </c>
      <c r="D18" s="4" t="inlineStr">
        <is>
          <t>36</t>
        </is>
      </c>
      <c r="E18" s="5" t="inlineStr">
        <is>
          <t>40.000,00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=HYPERLINK("https://leilaoonline.com.br/lote/detalhe/184732", "045")</f>
      </c>
      <c r="B19" s="4" t="s">
        <f>=HYPERLINK("https://leilaoonline.com.br/lote/detalhe/184732", "veja o vídeo!! FIAT/STRADA WORKING CE; 2015/2016; BRANCA; ALCO./GASOL. - FUNCIONANDO - IPVA 2023 OK")</f>
      </c>
      <c r="C19" s="4" t="inlineStr">
        <is>
          <t>Não vendido</t>
        </is>
      </c>
      <c r="D19" s="4" t="inlineStr">
        <is>
          <t>27</t>
        </is>
      </c>
      <c r="E19" s="5" t="inlineStr">
        <is>
          <t>35.000,00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=HYPERLINK("https://leilaoonline.com.br/lote/detalhe/184845", "047")</f>
      </c>
      <c r="B20" s="4" t="s">
        <f>=HYPERLINK("https://leilaoonline.com.br/lote/detalhe/184845", "veja o vídeo!! VW/NOVA SAVEIRO RB MBVS; 2019/2020; BRANCA; ALCO./GASOL. - FUNCIONANDO - IPVA 2023 OK")</f>
      </c>
      <c r="C20" s="4" t="inlineStr">
        <is>
          <t>Não vendido</t>
        </is>
      </c>
      <c r="D20" s="4" t="inlineStr">
        <is>
          <t>48</t>
        </is>
      </c>
      <c r="E20" s="5" t="inlineStr">
        <is>
          <t>38.500,00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=HYPERLINK("https://leilaoonline.com.br/lote/detalhe/185252", "049")</f>
      </c>
      <c r="B21" s="4" t="s">
        <f>=HYPERLINK("https://leilaoonline.com.br/lote/detalhe/185252", "veja o vídeo!! CHEV/PRISMA 1.4AT LTZ; 2018/2018; BRANCA; ALCO./GASOL. - FUNCIONANDO - IPVA 2023 OK - FIPE: R$ 66.415,00")</f>
      </c>
      <c r="C21" s="4" t="inlineStr">
        <is>
          <t>Não vendido</t>
        </is>
      </c>
      <c r="D21" s="4" t="inlineStr">
        <is>
          <t>36</t>
        </is>
      </c>
      <c r="E21" s="5" t="inlineStr">
        <is>
          <t>38.750,00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=HYPERLINK("https://leilaoonline.com.br/lote/detalhe/184707", "050")</f>
      </c>
      <c r="B22" s="4" t="s">
        <f>=HYPERLINK("https://leilaoonline.com.br/lote/detalhe/184707", "VW AMAROK CD 4X4 HIG; 2012/2013; CABINE DUPLA - FUNCIONANDO - PLACA FINAL 38")</f>
      </c>
      <c r="C22" s="4" t="inlineStr">
        <is>
          <t>Não vendido</t>
        </is>
      </c>
      <c r="D22" s="4" t="inlineStr">
        <is>
          <t>28</t>
        </is>
      </c>
      <c r="E22" s="5" t="inlineStr">
        <is>
          <t>50.000,00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=HYPERLINK("https://leilaoonline.com.br/lote/detalhe/184741", "055")</f>
      </c>
      <c r="B23" s="4" t="s">
        <f>=HYPERLINK("https://leilaoonline.com.br/lote/detalhe/184741", "CHEVROLET/S10 LS DD4; 4X4; CABINE DUPLA; 2016/2017; DIESEL - FUNCIONANDO - PLACA FINAL 029")</f>
      </c>
      <c r="C23" s="4" t="inlineStr">
        <is>
          <t>Não vendido</t>
        </is>
      </c>
      <c r="D23" s="4" t="inlineStr">
        <is>
          <t>3</t>
        </is>
      </c>
      <c r="E23" s="5" t="inlineStr">
        <is>
          <t>23.750,00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=HYPERLINK("https://leilaoonline.com.br/lote/detalhe/184743", "057")</f>
      </c>
      <c r="B24" s="4" t="s">
        <f>=HYPERLINK("https://leilaoonline.com.br/lote/detalhe/184743", "CHEVROLET/CRUZE LT NB; 2012/2012; ALCO./GASOL./GNV - FUNCIONANDO - PLACA FINAL A20")</f>
      </c>
      <c r="C24" s="4" t="inlineStr">
        <is>
          <t>Não vendido</t>
        </is>
      </c>
      <c r="D24" s="4" t="inlineStr">
        <is>
          <t>30</t>
        </is>
      </c>
      <c r="E24" s="5" t="inlineStr">
        <is>
          <t>37.000,00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=HYPERLINK("https://leilaoonline.com.br/lote/detalhe/184785", "065")</f>
      </c>
      <c r="B25" s="4" t="s">
        <f>=HYPERLINK("https://leilaoonline.com.br/lote/detalhe/184785", "veja o vídeo!! GM/BLAZER ADVANTAGE; 2007/2008; CINZA; ALCO./GASOL. - FUNCIONANDO")</f>
      </c>
      <c r="C25" s="4" t="inlineStr">
        <is>
          <t>Não vendido</t>
        </is>
      </c>
      <c r="D25" s="4" t="inlineStr">
        <is>
          <t>15</t>
        </is>
      </c>
      <c r="E25" s="5" t="inlineStr">
        <is>
          <t>22.000,00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=HYPERLINK("https://leilaoonline.com.br/lote/detalhe/184784", "070")</f>
      </c>
      <c r="B26" s="4" t="s">
        <f>=HYPERLINK("https://leilaoonline.com.br/lote/detalhe/184784", "veja o vídeo!! IMP/GM SILVERADO; 1997/1997; BRANCA; DIESEL - FUNCIONANDO")</f>
      </c>
      <c r="C26" s="4" t="inlineStr">
        <is>
          <t>Não vendido</t>
        </is>
      </c>
      <c r="D26" s="4" t="inlineStr">
        <is>
          <t>17</t>
        </is>
      </c>
      <c r="E26" s="5" t="inlineStr">
        <is>
          <t>30.500,00</t>
        </is>
      </c>
      <c r="F26" s="4" t="inlineStr">
        <is>
          <t>1500.00</t>
        </is>
      </c>
    </row>
    <row collapsed="false" customFormat="false" customHeight="false" hidden="false" ht="12.1" outlineLevel="0" r="27">
      <c r="A27" s="5" t="s">
        <f>=HYPERLINK("https://leilaoonline.com.br/lote/detalhe/185606", "085")</f>
      </c>
      <c r="B27" s="4" t="s">
        <f>=HYPERLINK("https://leilaoonline.com.br/lote/detalhe/185606", "FIAT/DUCATO MAXICARGO; 2006/2007; AMARELA; DIESEL - IPVA 2023 OK")</f>
      </c>
      <c r="C27" s="4" t="inlineStr">
        <is>
          <t>Não vendido</t>
        </is>
      </c>
      <c r="D27" s="4" t="inlineStr">
        <is>
          <t>21</t>
        </is>
      </c>
      <c r="E27" s="5" t="inlineStr">
        <is>
          <t>31.000,00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=HYPERLINK("https://leilaoonline.com.br/lote/detalhe/185607", "086")</f>
      </c>
      <c r="B28" s="4" t="s">
        <f>=HYPERLINK("https://leilaoonline.com.br/lote/detalhe/185607", "FIAT/DUCATO MAXI; 2001/2002; BRANCA; DIESEL - IPVA 2023 OK")</f>
      </c>
      <c r="C28" s="4" t="inlineStr">
        <is>
          <t>Vendido</t>
        </is>
      </c>
      <c r="D28" s="4" t="inlineStr">
        <is>
          <t>16</t>
        </is>
      </c>
      <c r="E28" s="5" t="inlineStr">
        <is>
          <t>18.500,00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=HYPERLINK("https://leilaoonline.com.br/lote/detalhe/184791", "100")</f>
      </c>
      <c r="B29" s="4" t="s">
        <f>=HYPERLINK("https://leilaoonline.com.br/lote/detalhe/184791", "CAMINHÃO VW/15.180 CNM; 2010/2011; BRANCA; DIESEL - FUNCIONANDO")</f>
      </c>
      <c r="C29" s="4" t="inlineStr">
        <is>
          <t>Não vendido</t>
        </is>
      </c>
      <c r="D29" s="4" t="inlineStr">
        <is>
          <t>19</t>
        </is>
      </c>
      <c r="E29" s="5" t="inlineStr">
        <is>
          <t>52.000,00</t>
        </is>
      </c>
      <c r="F29" s="4" t="inlineStr">
        <is>
          <t>1500.00</t>
        </is>
      </c>
    </row>
    <row collapsed="false" customFormat="false" customHeight="false" hidden="false" ht="12.1" outlineLevel="0" r="30">
      <c r="A30" s="5" t="s">
        <f>=HYPERLINK("https://leilaoonline.com.br/lote/detalhe/184790", "105")</f>
      </c>
      <c r="B30" s="4" t="s">
        <f>=HYPERLINK("https://leilaoonline.com.br/lote/detalhe/184790", "FORD F12000 160; 2001/2001; COM CESTO AÉREO; BRANCA; DIESEL - FUNCIONANDO - FROTA 539")</f>
      </c>
      <c r="C30" s="4" t="inlineStr">
        <is>
          <t>Não vendido</t>
        </is>
      </c>
      <c r="D30" s="4" t="inlineStr">
        <is>
          <t>11</t>
        </is>
      </c>
      <c r="E30" s="5" t="inlineStr">
        <is>
          <t>24.750,00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=HYPERLINK("https://leilaoonline.com.br/lote/detalhe/184789", "110")</f>
      </c>
      <c r="B31" s="4" t="s">
        <f>=HYPERLINK("https://leilaoonline.com.br/lote/detalhe/184789", "CAMINHÃO VW 17.280; 2014/2015; BRANCO; DIESEL; CÂMBIO AUTOMÁTICO - FUNCIONANDO")</f>
      </c>
      <c r="C31" s="4" t="inlineStr">
        <is>
          <t>Não vendido</t>
        </is>
      </c>
      <c r="D31" s="4" t="inlineStr">
        <is>
          <t>5</t>
        </is>
      </c>
      <c r="E31" s="5" t="inlineStr">
        <is>
          <t>70.000,00</t>
        </is>
      </c>
      <c r="F31" s="4" t="inlineStr">
        <is>
          <t>2500.00</t>
        </is>
      </c>
    </row>
    <row collapsed="false" customFormat="false" customHeight="false" hidden="false" ht="12.1" outlineLevel="0" r="32">
      <c r="A32" s="5" t="s">
        <f>=HYPERLINK("https://leilaoonline.com.br/lote/detalhe/184788", "111")</f>
      </c>
      <c r="B32" s="4" t="s">
        <f>=HYPERLINK("https://leilaoonline.com.br/lote/detalhe/184788", "CAMINHÃO VW 17.280; 2014/2015; BRANCO; DIESEL; CÂMBIO AUTOMÁTICO; COM COMPACTADOR MARCA PLANALTO - FUNCIONANDO")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50.000,00</t>
        </is>
      </c>
      <c r="F32" s="4" t="inlineStr">
        <is>
          <t>2500.00</t>
        </is>
      </c>
    </row>
    <row collapsed="false" customFormat="false" customHeight="false" hidden="false" ht="12.1" outlineLevel="0" r="33">
      <c r="A33" s="5" t="s">
        <f>=HYPERLINK("https://leilaoonline.com.br/lote/detalhe/184786", "112")</f>
      </c>
      <c r="B33" s="4" t="s">
        <f>=HYPERLINK("https://leilaoonline.com.br/lote/detalhe/184786", "CAMINHÃO VW 17.280; 2014/2015; BRANCO; DIESEL; CÂMBIO AUTOMÁTICO; COM COMPACTADOR MARCA PLANALTO - FUNCIONANDO")</f>
      </c>
      <c r="C33" s="4" t="inlineStr">
        <is>
          <t>Não vendido</t>
        </is>
      </c>
      <c r="D33" s="4" t="inlineStr">
        <is>
          <t>17</t>
        </is>
      </c>
      <c r="E33" s="5" t="inlineStr">
        <is>
          <t>90.000,00</t>
        </is>
      </c>
      <c r="F33" s="4" t="inlineStr">
        <is>
          <t>2500.00</t>
        </is>
      </c>
    </row>
    <row collapsed="false" customFormat="false" customHeight="false" hidden="false" ht="12.1" outlineLevel="0" r="34">
      <c r="A34" s="5" t="s">
        <f>=HYPERLINK("https://leilaoonline.com.br/lote/detalhe/184787", "113")</f>
      </c>
      <c r="B34" s="4" t="s">
        <f>=HYPERLINK("https://leilaoonline.com.br/lote/detalhe/184787", "CAMINHÃO VW 17.280; 2014/2015; BRANCO; DIESEL; CÂMBIO AUTOMÁTICO - FUNCIONANDO")</f>
      </c>
      <c r="C34" s="4" t="inlineStr">
        <is>
          <t>Não vendido</t>
        </is>
      </c>
      <c r="D34" s="4" t="inlineStr">
        <is>
          <t>17</t>
        </is>
      </c>
      <c r="E34" s="5" t="inlineStr">
        <is>
          <t>90.000,00</t>
        </is>
      </c>
      <c r="F34" s="4" t="inlineStr">
        <is>
          <t>2500.00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2026-10-12T00:43:21.00Z</dcterms:created>
  <dc:creator>Tellks Tecnologia</dc:creator>
  <cp:revision>0</cp:revision>
</cp:coreProperties>
</file>