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Jetta 19 • L200 • S10 22 • Amarok • Saveiro • Caminhões • Blazer 08 • Fiorino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23/06/2023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=HYPERLINK("https://leilaoonline.com.br/lote/detalhe/183313", "020")</f>
      </c>
      <c r="B11" s="4" t="s">
        <f>=HYPERLINK("https://leilaoonline.com.br/lote/detalhe/183313", "CHEVROLET/S10 LS DD4; 4X4; 2016/2017; DIESEL - FUNCIONANDO - PLACA FINAL 829")</f>
      </c>
      <c r="C11" s="4" t="inlineStr">
        <is>
          <t>Vendido</t>
        </is>
      </c>
      <c r="D11" s="4" t="inlineStr">
        <is>
          <t>37</t>
        </is>
      </c>
      <c r="E11" s="5" t="inlineStr">
        <is>
          <t>73.750,00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=HYPERLINK("https://leilaoonline.com.br/lote/detalhe/182463", "040")</f>
      </c>
      <c r="B12" s="4" t="s">
        <f>=HYPERLINK("https://leilaoonline.com.br/lote/detalhe/182463", "MMC/L200 OUTDOOR; 2008/2009; PRETA; DIESEL - FUNCIONANDO - APROX. 43.900KM")</f>
      </c>
      <c r="C12" s="4" t="inlineStr">
        <is>
          <t>Não vendido</t>
        </is>
      </c>
      <c r="D12" s="4" t="inlineStr">
        <is>
          <t>25</t>
        </is>
      </c>
      <c r="E12" s="5" t="inlineStr">
        <is>
          <t>36.000,00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=HYPERLINK("https://leilaoonline.com.br/lote/detalhe/182458", "045")</f>
      </c>
      <c r="B13" s="4" t="s">
        <f>=HYPERLINK("https://leilaoonline.com.br/lote/detalhe/182458", "veja o vídeo!! VW/NOVA SAVEIRO RB MBVS; 2019/2020; BRANCA; ALCO./GASOL. - FUNCIONANDO - IPVA 2023 OK")</f>
      </c>
      <c r="C13" s="4" t="inlineStr">
        <is>
          <t>Não vendido</t>
        </is>
      </c>
      <c r="D13" s="4" t="inlineStr">
        <is>
          <t>41</t>
        </is>
      </c>
      <c r="E13" s="5" t="inlineStr">
        <is>
          <t>38.000,00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=HYPERLINK("https://leilaoonline.com.br/lote/detalhe/183312", "047")</f>
      </c>
      <c r="B14" s="4" t="s">
        <f>=HYPERLINK("https://leilaoonline.com.br/lote/detalhe/183312", "veja o vídeo!!HONDA/CITY EX CVT; 2021/2021; BRANCA; ALCO./GASOL.  - FUNCIONANDO - IPVA 2023 OK - FIPE: R$94.194,00")</f>
      </c>
      <c r="C14" s="4" t="inlineStr">
        <is>
          <t>Não vendido</t>
        </is>
      </c>
      <c r="D14" s="4" t="inlineStr">
        <is>
          <t>54</t>
        </is>
      </c>
      <c r="E14" s="5" t="inlineStr">
        <is>
          <t>54.750,00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=HYPERLINK("https://leilaoonline.com.br/lote/detalhe/182456", "050")</f>
      </c>
      <c r="B15" s="4" t="s">
        <f>=HYPERLINK("https://leilaoonline.com.br/lote/detalhe/182456", "veja o vídeo!! CHEVROLET/S10 HC DD4A; 2018/2018; BRANCA; DIESEL - FUNC. - FIPE R$ 185.652,00")</f>
      </c>
      <c r="C15" s="4" t="inlineStr">
        <is>
          <t>Não vendido</t>
        </is>
      </c>
      <c r="D15" s="4" t="inlineStr">
        <is>
          <t>40</t>
        </is>
      </c>
      <c r="E15" s="5" t="inlineStr">
        <is>
          <t>113.000,00</t>
        </is>
      </c>
      <c r="F15" s="4" t="inlineStr">
        <is>
          <t>1500.00</t>
        </is>
      </c>
    </row>
    <row collapsed="false" customFormat="false" customHeight="false" hidden="false" ht="12.1" outlineLevel="0" r="16">
      <c r="A16" s="5" t="s">
        <f>=HYPERLINK("https://leilaoonline.com.br/lote/detalhe/182451", "051")</f>
      </c>
      <c r="B16" s="4" t="s">
        <f>=HYPERLINK("https://leilaoonline.com.br/lote/detalhe/182451", "veja o vídeo!! CHEVROLET/S10 HC DD4A; 2021/2022; BRANCA; DIESEL - FUNC. - IPVA 2023 OK - APROX. 13.000KM - FIPE R$ 263.987,00")</f>
      </c>
      <c r="C16" s="4" t="inlineStr">
        <is>
          <t>Não vendido</t>
        </is>
      </c>
      <c r="D16" s="4" t="inlineStr">
        <is>
          <t>50</t>
        </is>
      </c>
      <c r="E16" s="5" t="inlineStr">
        <is>
          <t>137.500,00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=HYPERLINK("https://leilaoonline.com.br/lote/detalhe/183314", "053")</f>
      </c>
      <c r="B17" s="4" t="s">
        <f>=HYPERLINK("https://leilaoonline.com.br/lote/detalhe/183314", "veja o vídeo!! TOYOTA/COROLLA ALTISFLEX; 2014/2015; BRANCA; ALCO./GASOL. - FUNC. - IPVA 2023 OK - FIPE: R$ 85.926,00")</f>
      </c>
      <c r="C17" s="4" t="inlineStr">
        <is>
          <t>Não vendido</t>
        </is>
      </c>
      <c r="D17" s="4" t="inlineStr">
        <is>
          <t>30</t>
        </is>
      </c>
      <c r="E17" s="5" t="inlineStr">
        <is>
          <t>53.250,00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=HYPERLINK("https://leilaoonline.com.br/lote/detalhe/182455", "055")</f>
      </c>
      <c r="B18" s="4" t="s">
        <f>=HYPERLINK("https://leilaoonline.com.br/lote/detalhe/182455", "veja o vídeo!! I/VW JETTA AF; 2019/2019; BRANCA; ALCO./GASOL. - FUNC. - IPVA 2023 OK")</f>
      </c>
      <c r="C18" s="4" t="inlineStr">
        <is>
          <t>Não vendido</t>
        </is>
      </c>
      <c r="D18" s="4" t="inlineStr">
        <is>
          <t>43</t>
        </is>
      </c>
      <c r="E18" s="5" t="inlineStr">
        <is>
          <t>52.750,00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=HYPERLINK("https://leilaoonline.com.br/lote/detalhe/182449", "057")</f>
      </c>
      <c r="B19" s="4" t="s">
        <f>=HYPERLINK("https://leilaoonline.com.br/lote/detalhe/182449", "veja o vídeo!! FIAT/FIORINO FLEX; 2011/2012; BRANCA; ALCO./GASOL. - FUNCIONANDO")</f>
      </c>
      <c r="C19" s="4" t="inlineStr">
        <is>
          <t>Não vendido</t>
        </is>
      </c>
      <c r="D19" s="4" t="inlineStr">
        <is>
          <t>40</t>
        </is>
      </c>
      <c r="E19" s="5" t="inlineStr">
        <is>
          <t>23.500,00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=HYPERLINK("https://leilaoonline.com.br/lote/detalhe/183316", "059")</f>
      </c>
      <c r="B20" s="4" t="s">
        <f>=HYPERLINK("https://leilaoonline.com.br/lote/detalhe/183316", "CHEVROLET/S10 LS DD4; 4X4; CABINE DUPLA; 2019/2020; COR FANTASIA; DIESEL - FUNCIONANDO - PLACA FINAL 977")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30.000,00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=HYPERLINK("https://leilaoonline.com.br/lote/detalhe/182452", "060")</f>
      </c>
      <c r="B21" s="4" t="s">
        <f>=HYPERLINK("https://leilaoonline.com.br/lote/detalhe/182452", "veja o vídeo!! I/HONDA CR-V EXL; 2008/2008; PRATA; GASOLINA - FUNCIONANDO - IPVA 2023 OK")</f>
      </c>
      <c r="C21" s="4" t="inlineStr">
        <is>
          <t>Não vendido</t>
        </is>
      </c>
      <c r="D21" s="4" t="inlineStr">
        <is>
          <t>54</t>
        </is>
      </c>
      <c r="E21" s="5" t="inlineStr">
        <is>
          <t>35.500,00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=HYPERLINK("https://leilaoonline.com.br/lote/detalhe/183647", "061")</f>
      </c>
      <c r="B22" s="4" t="s">
        <f>=HYPERLINK("https://leilaoonline.com.br/lote/detalhe/183647", "veja o vídeo!! I/NISSAN FRONTIER LE X4; 2021/2022; AZUL; DIESEL - FUNCIONANDO - APROX. 19.100KM - FIPE: R$ 236.207,00")</f>
      </c>
      <c r="C22" s="4" t="inlineStr">
        <is>
          <t>Não vendido</t>
        </is>
      </c>
      <c r="D22" s="4" t="inlineStr">
        <is>
          <t>45</t>
        </is>
      </c>
      <c r="E22" s="5" t="inlineStr">
        <is>
          <t>101.250,00</t>
        </is>
      </c>
      <c r="F22" s="4" t="inlineStr">
        <is>
          <t>2500.00</t>
        </is>
      </c>
    </row>
    <row collapsed="false" customFormat="false" customHeight="false" hidden="false" ht="12.1" outlineLevel="0" r="23">
      <c r="A23" s="5" t="s">
        <f>=HYPERLINK("https://leilaoonline.com.br/lote/detalhe/183345", "063")</f>
      </c>
      <c r="B23" s="4" t="s">
        <f>=HYPERLINK("https://leilaoonline.com.br/lote/detalhe/183345", "veja o vídeo!! FIAT/STRADA WORKING CE; 2015/2016; BRANCA; ALCO./GASOL. - FUNCIONANDO - IPVA 2023 OK")</f>
      </c>
      <c r="C23" s="4" t="inlineStr">
        <is>
          <t>Não vendido</t>
        </is>
      </c>
      <c r="D23" s="4" t="inlineStr">
        <is>
          <t>22</t>
        </is>
      </c>
      <c r="E23" s="5" t="inlineStr">
        <is>
          <t>30.750,00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=HYPERLINK("https://leilaoonline.com.br/lote/detalhe/183648", "064")</f>
      </c>
      <c r="B24" s="4" t="s">
        <f>=HYPERLINK("https://leilaoonline.com.br/lote/detalhe/183648", "veja o vídeo!! FIAT/STRADA HD WK CE E; 2019/2019; PRATA; ALCO./GASOL. - FUNCIONANDO - IPVA 2023 OK")</f>
      </c>
      <c r="C24" s="4" t="inlineStr">
        <is>
          <t>Não vendido</t>
        </is>
      </c>
      <c r="D24" s="4" t="inlineStr">
        <is>
          <t>37</t>
        </is>
      </c>
      <c r="E24" s="5" t="inlineStr">
        <is>
          <t>45.250,00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=HYPERLINK("https://leilaoonline.com.br/lote/detalhe/182450", "065")</f>
      </c>
      <c r="B25" s="4" t="s">
        <f>=HYPERLINK("https://leilaoonline.com.br/lote/detalhe/182450", "VW AMAROK CD 4X4 HIG; 2012/2013; CABINE DUPLA - FUNCIONANDO - PLACA FINAL 38")</f>
      </c>
      <c r="C25" s="4" t="inlineStr">
        <is>
          <t>Não vendido</t>
        </is>
      </c>
      <c r="D25" s="4" t="inlineStr">
        <is>
          <t>3</t>
        </is>
      </c>
      <c r="E25" s="5" t="inlineStr">
        <is>
          <t>52.500,00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=HYPERLINK("https://leilaoonline.com.br/lote/detalhe/183315", "066")</f>
      </c>
      <c r="B26" s="4" t="s">
        <f>=HYPERLINK("https://leilaoonline.com.br/lote/detalhe/183315", "CHEVROLET/S10 LS DD4; 4X4; CABINE DUPLA; 2019/2020; COR FANTASIA; DIESEL - FUNCIONANDO - PLACA FINAL 177")</f>
      </c>
      <c r="C26" s="4" t="inlineStr">
        <is>
          <t>Não vendido</t>
        </is>
      </c>
      <c r="D26" s="4" t="inlineStr">
        <is>
          <t>20</t>
        </is>
      </c>
      <c r="E26" s="5" t="inlineStr">
        <is>
          <t>53.750,00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=HYPERLINK("https://leilaoonline.com.br/lote/detalhe/182460", "070")</f>
      </c>
      <c r="B27" s="4" t="s">
        <f>=HYPERLINK("https://leilaoonline.com.br/lote/detalhe/182460", "veja o vídeo!! HYUNDAI/HB20 10M VISION; 2022/2022; PRATA; ALCO./GASOL. - FUNCIONANDO - IPVA 2023 OK")</f>
      </c>
      <c r="C27" s="4" t="inlineStr">
        <is>
          <t>Vendido</t>
        </is>
      </c>
      <c r="D27" s="4" t="inlineStr">
        <is>
          <t>43</t>
        </is>
      </c>
      <c r="E27" s="5" t="inlineStr">
        <is>
          <t>45.500,00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=HYPERLINK("https://leilaoonline.com.br/lote/detalhe/182454", "075")</f>
      </c>
      <c r="B28" s="4" t="s">
        <f>=HYPERLINK("https://leilaoonline.com.br/lote/detalhe/182454", "veja o vídeo!! GM/BLAZER ADVANTAGE; 2007/2008; CINZA; ALCO./GASOL. - FUNCIONANDO")</f>
      </c>
      <c r="C28" s="4" t="inlineStr">
        <is>
          <t>Não vendido</t>
        </is>
      </c>
      <c r="D28" s="4" t="inlineStr">
        <is>
          <t>14</t>
        </is>
      </c>
      <c r="E28" s="5" t="inlineStr">
        <is>
          <t>21.500,00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=HYPERLINK("https://leilaoonline.com.br/lote/detalhe/182453", "080")</f>
      </c>
      <c r="B29" s="4" t="s">
        <f>=HYPERLINK("https://leilaoonline.com.br/lote/detalhe/182453", "veja o vídeo!! IMP/GM SILVERADO; 1997/1997; BRANCA; DIESEL - FUNCIONANDO")</f>
      </c>
      <c r="C29" s="4" t="inlineStr">
        <is>
          <t>Não vendido</t>
        </is>
      </c>
      <c r="D29" s="4" t="inlineStr">
        <is>
          <t>41</t>
        </is>
      </c>
      <c r="E29" s="5" t="inlineStr">
        <is>
          <t>52.750,00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=HYPERLINK("https://leilaoonline.com.br/lote/detalhe/182464", "085")</f>
      </c>
      <c r="B30" s="4" t="s">
        <f>=HYPERLINK("https://leilaoonline.com.br/lote/detalhe/182464", "FIAT/DUCATO MAXICARGO; 2006/2007; AMARELA; DIESEL - IPVA 2023 OK")</f>
      </c>
      <c r="C30" s="4" t="inlineStr">
        <is>
          <t>Vendido</t>
        </is>
      </c>
      <c r="D30" s="4" t="inlineStr">
        <is>
          <t>27</t>
        </is>
      </c>
      <c r="E30" s="5" t="inlineStr">
        <is>
          <t>33.750,00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=HYPERLINK("https://leilaoonline.com.br/lote/detalhe/182472", "086")</f>
      </c>
      <c r="B31" s="4" t="s">
        <f>=HYPERLINK("https://leilaoonline.com.br/lote/detalhe/182472", "FIAT/DUCATO MAXI; 2001/2002; BRANCA; DIESEL - IPVA 2023 OK")</f>
      </c>
      <c r="C31" s="4" t="inlineStr">
        <is>
          <t>Vendido</t>
        </is>
      </c>
      <c r="D31" s="4" t="inlineStr">
        <is>
          <t>17</t>
        </is>
      </c>
      <c r="E31" s="5" t="inlineStr">
        <is>
          <t>18.500,00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=HYPERLINK("https://leilaoonline.com.br/lote/detalhe/183317", "090")</f>
      </c>
      <c r="B32" s="4" t="s">
        <f>=HYPERLINK("https://leilaoonline.com.br/lote/detalhe/183317", "CHEVROLET/S10 LS DD4; 4X4; CABINE DUPLA; 2016/2017; DIESEL - FUNCIONANDO - PLACA FINAL 029")</f>
      </c>
      <c r="C32" s="4" t="inlineStr">
        <is>
          <t>Não vendido</t>
        </is>
      </c>
      <c r="D32" s="4" t="inlineStr">
        <is>
          <t>36</t>
        </is>
      </c>
      <c r="E32" s="5" t="inlineStr">
        <is>
          <t>50.000,00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=HYPERLINK("https://leilaoonline.com.br/lote/detalhe/182471", "200")</f>
      </c>
      <c r="B33" s="4" t="s">
        <f>=HYPERLINK("https://leilaoonline.com.br/lote/detalhe/182471", "CAMINHÃO VW/15.180 CNM; 2010/2011; BRANCA; DIESEL - FUNCIONANDO")</f>
      </c>
      <c r="C33" s="4" t="inlineStr">
        <is>
          <t>Não vendido</t>
        </is>
      </c>
      <c r="D33" s="4" t="inlineStr">
        <is>
          <t>30</t>
        </is>
      </c>
      <c r="E33" s="5" t="inlineStr">
        <is>
          <t>58.000,00</t>
        </is>
      </c>
      <c r="F33" s="4" t="inlineStr">
        <is>
          <t>1500.00</t>
        </is>
      </c>
    </row>
    <row collapsed="false" customFormat="false" customHeight="false" hidden="false" ht="12.1" outlineLevel="0" r="34">
      <c r="A34" s="5" t="s">
        <f>=HYPERLINK("https://leilaoonline.com.br/lote/detalhe/182470", "205")</f>
      </c>
      <c r="B34" s="4" t="s">
        <f>=HYPERLINK("https://leilaoonline.com.br/lote/detalhe/182470", "FORD F12000 160; 2001/2001; COM CESTO AÉREO; BRANCA; DIESEL - FUNCIONANDO - FROTA 539")</f>
      </c>
      <c r="C34" s="4" t="inlineStr">
        <is>
          <t>Não vendido</t>
        </is>
      </c>
      <c r="D34" s="4" t="inlineStr">
        <is>
          <t>24</t>
        </is>
      </c>
      <c r="E34" s="5" t="inlineStr">
        <is>
          <t>12.500,00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=HYPERLINK("https://leilaoonline.com.br/lote/detalhe/182469", "210")</f>
      </c>
      <c r="B35" s="4" t="s">
        <f>=HYPERLINK("https://leilaoonline.com.br/lote/detalhe/182469", "CAMINHÃO M.BENZ/1718; 2008/2009; BRANCA; DIESEL - FUNCIONANDO")</f>
      </c>
      <c r="C35" s="4" t="inlineStr">
        <is>
          <t>Vendido</t>
        </is>
      </c>
      <c r="D35" s="4" t="inlineStr">
        <is>
          <t>47</t>
        </is>
      </c>
      <c r="E35" s="5" t="inlineStr">
        <is>
          <t>114.000,00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=HYPERLINK("https://leilaoonline.com.br/lote/detalhe/182468", "211")</f>
      </c>
      <c r="B36" s="4" t="s">
        <f>=HYPERLINK("https://leilaoonline.com.br/lote/detalhe/182468", "CAMINHÃO VW 17.280; 2014/2015; BRANCO; DIESEL; CÂMBIO AUTOMÁTICO - FUNCIONANDO")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50.000,00</t>
        </is>
      </c>
      <c r="F36" s="4" t="inlineStr">
        <is>
          <t>2500.00</t>
        </is>
      </c>
    </row>
    <row collapsed="false" customFormat="false" customHeight="false" hidden="false" ht="12.1" outlineLevel="0" r="37">
      <c r="A37" s="5" t="s">
        <f>=HYPERLINK("https://leilaoonline.com.br/lote/detalhe/182467", "212")</f>
      </c>
      <c r="B37" s="4" t="s">
        <f>=HYPERLINK("https://leilaoonline.com.br/lote/detalhe/182467", "CAMINHÃO VW 17.280; 2014/2015; BRANCO; DIESEL; CÂMBIO AUTOMÁTICO; COM COMPACTADOR MARCA PLANALTO - FUNCIONANDO")</f>
      </c>
      <c r="C37" s="4" t="inlineStr">
        <is>
          <t>Não vendido</t>
        </is>
      </c>
      <c r="D37" s="4" t="inlineStr">
        <is>
          <t>5</t>
        </is>
      </c>
      <c r="E37" s="5" t="inlineStr">
        <is>
          <t>55.000,00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=HYPERLINK("https://leilaoonline.com.br/lote/detalhe/182465", "213")</f>
      </c>
      <c r="B38" s="4" t="s">
        <f>=HYPERLINK("https://leilaoonline.com.br/lote/detalhe/182465", "CAMINHÃO VW 17.280; 2014/2015; BRANCO; DIESEL; CÂMBIO AUTOMÁTICO; COM COMPACTADOR MARCA PLANALTO - FUNCIONANDO")</f>
      </c>
      <c r="C38" s="4" t="inlineStr">
        <is>
          <t>Não vendido</t>
        </is>
      </c>
      <c r="D38" s="4" t="inlineStr">
        <is>
          <t>36</t>
        </is>
      </c>
      <c r="E38" s="5" t="inlineStr">
        <is>
          <t>137.500,00</t>
        </is>
      </c>
      <c r="F38" s="4" t="inlineStr">
        <is>
          <t>2500.00</t>
        </is>
      </c>
    </row>
    <row collapsed="false" customFormat="false" customHeight="false" hidden="false" ht="12.1" outlineLevel="0" r="39">
      <c r="A39" s="5" t="s">
        <f>=HYPERLINK("https://leilaoonline.com.br/lote/detalhe/182466", "215")</f>
      </c>
      <c r="B39" s="4" t="s">
        <f>=HYPERLINK("https://leilaoonline.com.br/lote/detalhe/182466", "CAMINHÃO VW 17.280; 2014/2015; BRANCO; DIESEL; CÂMBIO AUTOMÁTICO - FUNCIONANDO")</f>
      </c>
      <c r="C39" s="4" t="inlineStr">
        <is>
          <t>Não vendido</t>
        </is>
      </c>
      <c r="D39" s="4" t="inlineStr">
        <is>
          <t>4</t>
        </is>
      </c>
      <c r="E39" s="5" t="inlineStr">
        <is>
          <t>53.750,00</t>
        </is>
      </c>
      <c r="F39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2026-04-15T19:12:33.00Z</dcterms:created>
  <dc:creator>Tellks Tecnologia</dc:creator>
  <cp:revision>0</cp:revision>
</cp:coreProperties>
</file>