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Evoque 15 • Jeep 21 • Onix • Creta 22 • Duster • Hb20 • S10 22 • HR-Vs • Prisma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14/06/2023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=HYPERLINK("https://leilaoonline.com.br/lote/detalhe/181677", "010")</f>
      </c>
      <c r="B11" s="4" t="s">
        <f>=HYPERLINK("https://leilaoonline.com.br/lote/detalhe/181677", "veja o vídeo!! CHEVROLET/S10 HC DD4A; 2021/2022; BRANCA; DIESEL - FUNCIONANDO - IPVA 2023 OK")</f>
      </c>
      <c r="C11" s="4" t="inlineStr">
        <is>
          <t>Vendido</t>
        </is>
      </c>
      <c r="D11" s="4" t="inlineStr">
        <is>
          <t>33</t>
        </is>
      </c>
      <c r="E11" s="5" t="inlineStr">
        <is>
          <t>155.000,00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=HYPERLINK("https://leilaoonline.com.br/lote/detalhe/181675", "015")</f>
      </c>
      <c r="B12" s="4" t="s">
        <f>=HYPERLINK("https://leilaoonline.com.br/lote/detalhe/181675", "veja o vídeo!! JEEP/COMPASS LIMITED S; 2021/2021; PRATA; DIESEL - FUNCIONANDO - IPVA 2023 OK")</f>
      </c>
      <c r="C12" s="4" t="inlineStr">
        <is>
          <t>Vendido</t>
        </is>
      </c>
      <c r="D12" s="4" t="inlineStr">
        <is>
          <t>45</t>
        </is>
      </c>
      <c r="E12" s="5" t="inlineStr">
        <is>
          <t>111.500,00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=HYPERLINK("https://leilaoonline.com.br/lote/detalhe/181860", "016")</f>
      </c>
      <c r="B13" s="4" t="s">
        <f>=HYPERLINK("https://leilaoonline.com.br/lote/detalhe/181860", "veja o vídeo!! JEEP/COMPASS LONGITUDE F; 2017/2017; BRANCA; ALCO./GASOL. - FUNCIONANDO - IPVA 2023 OK")</f>
      </c>
      <c r="C13" s="4" t="inlineStr">
        <is>
          <t>Não vendido</t>
        </is>
      </c>
      <c r="D13" s="4" t="inlineStr">
        <is>
          <t>38</t>
        </is>
      </c>
      <c r="E13" s="5" t="inlineStr">
        <is>
          <t>65.000,00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=HYPERLINK("https://leilaoonline.com.br/lote/detalhe/181678", "020")</f>
      </c>
      <c r="B14" s="4" t="s">
        <f>=HYPERLINK("https://leilaoonline.com.br/lote/detalhe/181678", "HYUNDAI/CRETA 16A ACTION; 2022/2022; PRETA; ALCO./GASOL. - FUNCIONANDO - IPVA 2023 OK - APROX. 6.500KM")</f>
      </c>
      <c r="C14" s="4" t="inlineStr">
        <is>
          <t>Não vendido</t>
        </is>
      </c>
      <c r="D14" s="4" t="inlineStr">
        <is>
          <t>56</t>
        </is>
      </c>
      <c r="E14" s="5" t="inlineStr">
        <is>
          <t>62.750,00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=HYPERLINK("https://leilaoonline.com.br/lote/detalhe/181826", "027")</f>
      </c>
      <c r="B15" s="4" t="s">
        <f>=HYPERLINK("https://leilaoonline.com.br/lote/detalhe/181826", "veja o vídeo!! NISSAN/VERSA 10; 2018/2019; PRATA; ALCO./GASOL. - FUNCIONANDO")</f>
      </c>
      <c r="C15" s="4" t="inlineStr">
        <is>
          <t>Não vendido</t>
        </is>
      </c>
      <c r="D15" s="4" t="inlineStr">
        <is>
          <t>30</t>
        </is>
      </c>
      <c r="E15" s="5" t="inlineStr">
        <is>
          <t>32.250,00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=HYPERLINK("https://leilaoonline.com.br/lote/detalhe/181682", "030")</f>
      </c>
      <c r="B16" s="4" t="s">
        <f>=HYPERLINK("https://leilaoonline.com.br/lote/detalhe/181682", "veja o vídeo!! RENAULT/DUSTER 16 D 4X2; 2011/2012; PRATA; ALCO./GASOL. - FUNCIONANDO")</f>
      </c>
      <c r="C16" s="4" t="inlineStr">
        <is>
          <t>Não vendido</t>
        </is>
      </c>
      <c r="D16" s="4" t="inlineStr">
        <is>
          <t>17</t>
        </is>
      </c>
      <c r="E16" s="5" t="inlineStr">
        <is>
          <t>20.750,00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=HYPERLINK("https://leilaoonline.com.br/lote/detalhe/181855", "033")</f>
      </c>
      <c r="B17" s="4" t="s">
        <f>=HYPERLINK("https://leilaoonline.com.br/lote/detalhe/181855", "veja o vídeo!! VW/NOVA SAVEIRO RB MBVS; 2019/2020; BRANCA; ALCO./GASOL. - FUNCIONANDO - IPVA 2023 OK")</f>
      </c>
      <c r="C17" s="4" t="inlineStr">
        <is>
          <t>Não vendido</t>
        </is>
      </c>
      <c r="D17" s="4" t="inlineStr">
        <is>
          <t>77</t>
        </is>
      </c>
      <c r="E17" s="5" t="inlineStr">
        <is>
          <t>39.000,00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=HYPERLINK("https://leilaoonline.com.br/lote/detalhe/181862", "034")</f>
      </c>
      <c r="B18" s="4" t="s">
        <f>=HYPERLINK("https://leilaoonline.com.br/lote/detalhe/181862", "veja o vídeo!! FIAT/STRADA HD WK CE E; 2019/2019; PRATA; ALCO./GASOL. - FUNCIONANDO - IPVA 2023 OK")</f>
      </c>
      <c r="C18" s="4" t="inlineStr">
        <is>
          <t>Não vendido</t>
        </is>
      </c>
      <c r="D18" s="4" t="inlineStr">
        <is>
          <t>32</t>
        </is>
      </c>
      <c r="E18" s="5" t="inlineStr">
        <is>
          <t>38.500,00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=HYPERLINK("https://leilaoonline.com.br/lote/detalhe/181863", "035")</f>
      </c>
      <c r="B19" s="4" t="s">
        <f>=HYPERLINK("https://leilaoonline.com.br/lote/detalhe/181863", "veja o vídeo!! FIAT/STRADA HD WK CC E; 2019/2019; BRANCA; ALCO./GASOL. - FUNCIONANDO - IPVA 2023 OK")</f>
      </c>
      <c r="C19" s="4" t="inlineStr">
        <is>
          <t>Não vendido</t>
        </is>
      </c>
      <c r="D19" s="4" t="inlineStr">
        <is>
          <t>26</t>
        </is>
      </c>
      <c r="E19" s="5" t="inlineStr">
        <is>
          <t>31.500,00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=HYPERLINK("https://leilaoonline.com.br/lote/detalhe/181698", "037")</f>
      </c>
      <c r="B20" s="4" t="s">
        <f>=HYPERLINK("https://leilaoonline.com.br/lote/detalhe/181698", "I/VW PASSAT HL TSI AA; 2018/2018; PRATA; GASOLINA - FUNCIONANDO")</f>
      </c>
      <c r="C20" s="4" t="inlineStr">
        <is>
          <t>Não vendido</t>
        </is>
      </c>
      <c r="D20" s="4" t="inlineStr">
        <is>
          <t>13</t>
        </is>
      </c>
      <c r="E20" s="5" t="inlineStr">
        <is>
          <t>53.500,00</t>
        </is>
      </c>
      <c r="F20" s="4" t="inlineStr">
        <is>
          <t>2500.00</t>
        </is>
      </c>
    </row>
    <row collapsed="false" customFormat="false" customHeight="false" hidden="false" ht="12.1" outlineLevel="0" r="21">
      <c r="A21" s="5" t="s">
        <f>=HYPERLINK("https://leilaoonline.com.br/lote/detalhe/181930", "039")</f>
      </c>
      <c r="B21" s="4" t="s">
        <f>=HYPERLINK("https://leilaoonline.com.br/lote/detalhe/181930", "veja o vídeo!! I/VW TIGUAN 2.0 TSI; 2010/2011; PRETA; GASOLINA - FUNCIONANDO - IPVA 2023 OK")</f>
      </c>
      <c r="C21" s="4" t="inlineStr">
        <is>
          <t>Não vendido</t>
        </is>
      </c>
      <c r="D21" s="4" t="inlineStr">
        <is>
          <t>27</t>
        </is>
      </c>
      <c r="E21" s="5" t="inlineStr">
        <is>
          <t>33.000,00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=HYPERLINK("https://leilaoonline.com.br/lote/detalhe/181690", "040")</f>
      </c>
      <c r="B22" s="4" t="s">
        <f>=HYPERLINK("https://leilaoonline.com.br/lote/detalhe/181690", "veja o vídeo!! HYUNDAI/HB20S 16A VISION; 2019/2020; AZUL; ALCO./GASOL. - FUNCIONANDO - IPVA 2023 OK")</f>
      </c>
      <c r="C22" s="4" t="inlineStr">
        <is>
          <t>Não vendido</t>
        </is>
      </c>
      <c r="D22" s="4" t="inlineStr">
        <is>
          <t>71</t>
        </is>
      </c>
      <c r="E22" s="5" t="inlineStr">
        <is>
          <t>48.000,00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=HYPERLINK("https://leilaoonline.com.br/lote/detalhe/181695", "041")</f>
      </c>
      <c r="B23" s="4" t="s">
        <f>=HYPERLINK("https://leilaoonline.com.br/lote/detalhe/181695", "veja o vídeo!! HYUNDAI/HB20X 16A FE.DIA; 2019/2020; VERDE; ALCO./GASOL. - FUNCIONANDO - IPVA 2023 OK - APROX. 12.400KM")</f>
      </c>
      <c r="C23" s="4" t="inlineStr">
        <is>
          <t>Não vendido</t>
        </is>
      </c>
      <c r="D23" s="4" t="inlineStr">
        <is>
          <t>39</t>
        </is>
      </c>
      <c r="E23" s="5" t="inlineStr">
        <is>
          <t>50.250,00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=HYPERLINK("https://leilaoonline.com.br/lote/detalhe/181696", "042")</f>
      </c>
      <c r="B24" s="4" t="s">
        <f>=HYPERLINK("https://leilaoonline.com.br/lote/detalhe/181696", "veja o vídeo!! HYUNDAI/HB20 10M SENSE; 2020/2021; PRATA; ALCO./GASOL. - FUNCIONANDO - IPVA 2023 OK")</f>
      </c>
      <c r="C24" s="4" t="inlineStr">
        <is>
          <t>Não vendido</t>
        </is>
      </c>
      <c r="D24" s="4" t="inlineStr">
        <is>
          <t>48</t>
        </is>
      </c>
      <c r="E24" s="5" t="inlineStr">
        <is>
          <t>44.000,00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=HYPERLINK("https://leilaoonline.com.br/lote/detalhe/181865", "043")</f>
      </c>
      <c r="B25" s="4" t="s">
        <f>=HYPERLINK("https://leilaoonline.com.br/lote/detalhe/181865", "veja o vídeo!! HYUNDAI/HB20 10M VISION; 2022/2022; PRATA; ALCO./GASOL. - FUNCIONANDO - IPVA 2023 OK")</f>
      </c>
      <c r="C25" s="4" t="inlineStr">
        <is>
          <t>Não vendido</t>
        </is>
      </c>
      <c r="D25" s="4" t="inlineStr">
        <is>
          <t>34</t>
        </is>
      </c>
      <c r="E25" s="5" t="inlineStr">
        <is>
          <t>48.500,00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=HYPERLINK("https://leilaoonline.com.br/lote/detalhe/181684", "045")</f>
      </c>
      <c r="B26" s="4" t="s">
        <f>=HYPERLINK("https://leilaoonline.com.br/lote/detalhe/181684", "veja o vídeo!! TOYOTA/COROLLA XEI20FLEX; 2016/2017; PRATA; ALCO./GASOL. - FUNCIONANDO - IPVA 2023 OK")</f>
      </c>
      <c r="C26" s="4" t="inlineStr">
        <is>
          <t>Vendido</t>
        </is>
      </c>
      <c r="D26" s="4" t="inlineStr">
        <is>
          <t>40</t>
        </is>
      </c>
      <c r="E26" s="5" t="inlineStr">
        <is>
          <t>55.000,00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=HYPERLINK("https://leilaoonline.com.br/lote/detalhe/181933", "050")</f>
      </c>
      <c r="B27" s="4" t="s">
        <f>=HYPERLINK("https://leilaoonline.com.br/lote/detalhe/181933", "veja o vídeo!! HONDA/FIT EX CVT; 2019/2020; CINZA; ALCO./GASOL. - FUNCIONANDO - IPVA 2023 OK")</f>
      </c>
      <c r="C27" s="4" t="inlineStr">
        <is>
          <t>Não vendido</t>
        </is>
      </c>
      <c r="D27" s="4" t="inlineStr">
        <is>
          <t>46</t>
        </is>
      </c>
      <c r="E27" s="5" t="inlineStr">
        <is>
          <t>55.000,00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=HYPERLINK("https://leilaoonline.com.br/lote/detalhe/181693", "051")</f>
      </c>
      <c r="B28" s="4" t="s">
        <f>=HYPERLINK("https://leilaoonline.com.br/lote/detalhe/181693", "veja o vídeo!! HONDA/FIT LX FLEX; 2012/2013; CINZA; ALCO./GASOL. - FUNCIONANDO - IPVA 2023 OK")</f>
      </c>
      <c r="C28" s="4" t="inlineStr">
        <is>
          <t>Não vendido</t>
        </is>
      </c>
      <c r="D28" s="4" t="inlineStr">
        <is>
          <t>33</t>
        </is>
      </c>
      <c r="E28" s="5" t="inlineStr">
        <is>
          <t>28.750,00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=HYPERLINK("https://leilaoonline.com.br/lote/detalhe/181691", "052")</f>
      </c>
      <c r="B29" s="4" t="s">
        <f>=HYPERLINK("https://leilaoonline.com.br/lote/detalhe/181691", "HONDA/FIT LX CVT; 2019/2020; PRATA; ALCO./GASOL. - FUNCIONANDO - APROX. 7.000KM")</f>
      </c>
      <c r="C29" s="4" t="inlineStr">
        <is>
          <t>Não vendido</t>
        </is>
      </c>
      <c r="D29" s="4" t="inlineStr">
        <is>
          <t>57</t>
        </is>
      </c>
      <c r="E29" s="5" t="inlineStr">
        <is>
          <t>54.500,00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=HYPERLINK("https://leilaoonline.com.br/lote/detalhe/181688", "053")</f>
      </c>
      <c r="B30" s="4" t="s">
        <f>=HYPERLINK("https://leilaoonline.com.br/lote/detalhe/181688", "veja o vídeo!! HONDA/FIT EX CVT; 2014/2015; CINZA; ALCO./GASOL. - FUNCIONANDO - IPVA 2023 OK")</f>
      </c>
      <c r="C30" s="4" t="inlineStr">
        <is>
          <t>Não vendido</t>
        </is>
      </c>
      <c r="D30" s="4" t="inlineStr">
        <is>
          <t>28</t>
        </is>
      </c>
      <c r="E30" s="5" t="inlineStr">
        <is>
          <t>37.250,00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=HYPERLINK("https://leilaoonline.com.br/lote/detalhe/181697", "054")</f>
      </c>
      <c r="B31" s="4" t="s">
        <f>=HYPERLINK("https://leilaoonline.com.br/lote/detalhe/181697", "veja o vídeo!! HONDA/FIT PERSONAL; 2018/2019; PRATA; ALCO./GASOL. - FUNCIONANDO - IPVA 2023 OK - APROX. 21.500KM")</f>
      </c>
      <c r="C31" s="4" t="inlineStr">
        <is>
          <t>Não vendido</t>
        </is>
      </c>
      <c r="D31" s="4" t="inlineStr">
        <is>
          <t>58</t>
        </is>
      </c>
      <c r="E31" s="5" t="inlineStr">
        <is>
          <t>54.500,00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=HYPERLINK("https://leilaoonline.com.br/lote/detalhe/181931", "055")</f>
      </c>
      <c r="B32" s="4" t="s">
        <f>=HYPERLINK("https://leilaoonline.com.br/lote/detalhe/181931", "veja o vídeo!! HONDA/FIT LX FLEX; 2010/2010; PRETA; ALCO./GASOL.  - FUNCIONANDO - IPVA 2023 OK")</f>
      </c>
      <c r="C32" s="4" t="inlineStr">
        <is>
          <t>Não vendido</t>
        </is>
      </c>
      <c r="D32" s="4" t="inlineStr">
        <is>
          <t>42</t>
        </is>
      </c>
      <c r="E32" s="5" t="inlineStr">
        <is>
          <t>25.500,00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=HYPERLINK("https://leilaoonline.com.br/lote/detalhe/181706", "060")</f>
      </c>
      <c r="B33" s="4" t="s">
        <f>=HYPERLINK("https://leilaoonline.com.br/lote/detalhe/181706", "veja o vídeo!! PEUGEOT/208 ACTIVE; 2013/2014; PRATA; ALCO./GASOL. - FUNCIONANDO")</f>
      </c>
      <c r="C33" s="4" t="inlineStr">
        <is>
          <t>Não vendido</t>
        </is>
      </c>
      <c r="D33" s="4" t="inlineStr">
        <is>
          <t>40</t>
        </is>
      </c>
      <c r="E33" s="5" t="inlineStr">
        <is>
          <t>20.500,00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=HYPERLINK("https://leilaoonline.com.br/lote/detalhe/181686", "065")</f>
      </c>
      <c r="B34" s="4" t="s">
        <f>=HYPERLINK("https://leilaoonline.com.br/lote/detalhe/181686", "veja o vídeo!! VW/T CROSS HL TSI AE; 2019/2020; PRETA; ALCO./GASOL. - FUNCIONANDO - IPVA 2023 OK")</f>
      </c>
      <c r="C34" s="4" t="inlineStr">
        <is>
          <t>Não vendido</t>
        </is>
      </c>
      <c r="D34" s="4" t="inlineStr">
        <is>
          <t>19</t>
        </is>
      </c>
      <c r="E34" s="5" t="inlineStr">
        <is>
          <t>65.750,00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=HYPERLINK("https://leilaoonline.com.br/lote/detalhe/181687", "066")</f>
      </c>
      <c r="B35" s="4" t="s">
        <f>=HYPERLINK("https://leilaoonline.com.br/lote/detalhe/181687", "veja o vídeo!! VW/T CROSS TSI ADA; 2020/2021; CINZA; ALCO./GASOL. - FUNCIONANDO - IPVA 2023 OK - APROX. 19.100KM")</f>
      </c>
      <c r="C35" s="4" t="inlineStr">
        <is>
          <t>Não vendido</t>
        </is>
      </c>
      <c r="D35" s="4" t="inlineStr">
        <is>
          <t>115</t>
        </is>
      </c>
      <c r="E35" s="5" t="inlineStr">
        <is>
          <t>65.500,00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=HYPERLINK("https://leilaoonline.com.br/lote/detalhe/181699", "070")</f>
      </c>
      <c r="B36" s="4" t="s">
        <f>=HYPERLINK("https://leilaoonline.com.br/lote/detalhe/181699", "veja o vídeo!! HONDA/CITY EX CVT; 2018/2018; BRANCA; ALCO./GASOL. - FUNCIONANDO - IPVA 2023 OK")</f>
      </c>
      <c r="C36" s="4" t="inlineStr">
        <is>
          <t>Não vendido</t>
        </is>
      </c>
      <c r="D36" s="4" t="inlineStr">
        <is>
          <t>53</t>
        </is>
      </c>
      <c r="E36" s="5" t="inlineStr">
        <is>
          <t>49.500,00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=HYPERLINK("https://leilaoonline.com.br/lote/detalhe/181703", "071")</f>
      </c>
      <c r="B37" s="4" t="s">
        <f>=HYPERLINK("https://leilaoonline.com.br/lote/detalhe/181703", "veja o vídeo!! HONDA/CITY PERSONAL; 2019/2019; CINZA; ALCO./GASOL. - FUNCIONANDO - IPVA 2023 OK")</f>
      </c>
      <c r="C37" s="4" t="inlineStr">
        <is>
          <t>Não vendido</t>
        </is>
      </c>
      <c r="D37" s="4" t="inlineStr">
        <is>
          <t>41</t>
        </is>
      </c>
      <c r="E37" s="5" t="inlineStr">
        <is>
          <t>45.000,00</t>
        </is>
      </c>
      <c r="F37" s="4" t="inlineStr">
        <is>
          <t>1500.00</t>
        </is>
      </c>
    </row>
    <row collapsed="false" customFormat="false" customHeight="false" hidden="false" ht="12.1" outlineLevel="0" r="38">
      <c r="A38" s="5" t="s">
        <f>=HYPERLINK("https://leilaoonline.com.br/lote/detalhe/181981", "072")</f>
      </c>
      <c r="B38" s="4" t="s">
        <f>=HYPERLINK("https://leilaoonline.com.br/lote/detalhe/181981", "veja o vídeo!!HONDA/CITY EX CVT; 2021/2021; BRANCA; ALCO./GASOL.  - FUNCIONANDO - IPVA 2023 OK - FIPE: R$94.194,00")</f>
      </c>
      <c r="C38" s="4" t="inlineStr">
        <is>
          <t>Não vendido</t>
        </is>
      </c>
      <c r="D38" s="4" t="inlineStr">
        <is>
          <t>50</t>
        </is>
      </c>
      <c r="E38" s="5" t="inlineStr">
        <is>
          <t>56.000,00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=HYPERLINK("https://leilaoonline.com.br/lote/detalhe/181874", "073")</f>
      </c>
      <c r="B39" s="4" t="s">
        <f>=HYPERLINK("https://leilaoonline.com.br/lote/detalhe/181874", "HONDA/CIVIC EXL CVT; 2020/2020; AZUL; ALCO./GASOL. - FUNCIONANDO - IPVA 2023 OK")</f>
      </c>
      <c r="C39" s="4" t="inlineStr">
        <is>
          <t>Não vendido</t>
        </is>
      </c>
      <c r="D39" s="4" t="inlineStr">
        <is>
          <t>6</t>
        </is>
      </c>
      <c r="E39" s="5" t="inlineStr">
        <is>
          <t>60.000,00</t>
        </is>
      </c>
      <c r="F39" s="4" t="inlineStr">
        <is>
          <t>1250.00</t>
        </is>
      </c>
    </row>
    <row collapsed="false" customFormat="false" customHeight="false" hidden="false" ht="12.1" outlineLevel="0" r="40">
      <c r="A40" s="5" t="s">
        <f>=HYPERLINK("https://leilaoonline.com.br/lote/detalhe/181676", "075")</f>
      </c>
      <c r="B40" s="4" t="s">
        <f>=HYPERLINK("https://leilaoonline.com.br/lote/detalhe/181676", "veja o vídeo!! HONDA/HR-V EXL CVT; 2021/2021; BRANCA; ALCO./GASOL. - FUNCIONANDO - IPVA 2023 OK - APROX. 24.300KM")</f>
      </c>
      <c r="C40" s="4" t="inlineStr">
        <is>
          <t>Não vendido</t>
        </is>
      </c>
      <c r="D40" s="4" t="inlineStr">
        <is>
          <t>73</t>
        </is>
      </c>
      <c r="E40" s="5" t="inlineStr">
        <is>
          <t>71.500,00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=HYPERLINK("https://leilaoonline.com.br/lote/detalhe/181679", "076")</f>
      </c>
      <c r="B41" s="4" t="s">
        <f>=HYPERLINK("https://leilaoonline.com.br/lote/detalhe/181679", "veja o vídeo!! HONDA/HR-V EX CVT; 2019/2020; BRANCA; ALCO./GASOL. - FUNC. - IPVA 2023 OK - APROX. 34.400KM - FIPE R$ 113.669,00")</f>
      </c>
      <c r="C41" s="4" t="inlineStr">
        <is>
          <t>Não vendido</t>
        </is>
      </c>
      <c r="D41" s="4" t="inlineStr">
        <is>
          <t>22</t>
        </is>
      </c>
      <c r="E41" s="5" t="inlineStr">
        <is>
          <t>55.000,00</t>
        </is>
      </c>
      <c r="F41" s="4" t="inlineStr">
        <is>
          <t>2500.00</t>
        </is>
      </c>
    </row>
    <row collapsed="false" customFormat="false" customHeight="false" hidden="false" ht="12.1" outlineLevel="0" r="42">
      <c r="A42" s="5" t="s">
        <f>=HYPERLINK("https://leilaoonline.com.br/lote/detalhe/181681", "077")</f>
      </c>
      <c r="B42" s="4" t="s">
        <f>=HYPERLINK("https://leilaoonline.com.br/lote/detalhe/181681", "veja o vídeo!! HONDA/HR-V EXL CVT; 2021/2021; CINZA; ALCO./GASOL. - FUNCIONANDO")</f>
      </c>
      <c r="C42" s="4" t="inlineStr">
        <is>
          <t>Vendido</t>
        </is>
      </c>
      <c r="D42" s="4" t="inlineStr">
        <is>
          <t>46</t>
        </is>
      </c>
      <c r="E42" s="5" t="inlineStr">
        <is>
          <t>90.000,00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=HYPERLINK("https://leilaoonline.com.br/lote/detalhe/181692", "078")</f>
      </c>
      <c r="B43" s="4" t="s">
        <f>=HYPERLINK("https://leilaoonline.com.br/lote/detalhe/181692", "veja o vídeo!! HONDA/HR-V EXL CVT; 2016/2017; PRATA; ALCO./GASOL. - FUNCIONANDO - IPVA 2023 OK - FIPE: R$ 92.919,00")</f>
      </c>
      <c r="C43" s="4" t="inlineStr">
        <is>
          <t>Não vendido</t>
        </is>
      </c>
      <c r="D43" s="4" t="inlineStr">
        <is>
          <t>106</t>
        </is>
      </c>
      <c r="E43" s="5" t="inlineStr">
        <is>
          <t>53.500,00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=HYPERLINK("https://leilaoonline.com.br/lote/detalhe/181689", "080")</f>
      </c>
      <c r="B44" s="4" t="s">
        <f>=HYPERLINK("https://leilaoonline.com.br/lote/detalhe/181689", "veja o vídeo!! HONDA/WR-V EXL CVT; 2021/2021; AZUL; ALCO./GASOL. - FUNC. - IPVA 2023 OK - FIPE R$ 102.182,00")</f>
      </c>
      <c r="C44" s="4" t="inlineStr">
        <is>
          <t>Não vendido</t>
        </is>
      </c>
      <c r="D44" s="4" t="inlineStr">
        <is>
          <t>100</t>
        </is>
      </c>
      <c r="E44" s="5" t="inlineStr">
        <is>
          <t>58.000,00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=HYPERLINK("https://leilaoonline.com.br/lote/detalhe/181701", "085")</f>
      </c>
      <c r="B45" s="4" t="s">
        <f>=HYPERLINK("https://leilaoonline.com.br/lote/detalhe/181701", "CHEVROLET/ONIX 1.0MT LT; 2017/2017; PRATA; ALCO./GASOL. - FUNCIONANDO")</f>
      </c>
      <c r="C45" s="4" t="inlineStr">
        <is>
          <t>Não vendido</t>
        </is>
      </c>
      <c r="D45" s="4" t="inlineStr">
        <is>
          <t>38</t>
        </is>
      </c>
      <c r="E45" s="5" t="inlineStr">
        <is>
          <t>20.500,00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=HYPERLINK("https://leilaoonline.com.br/lote/detalhe/181702", "086")</f>
      </c>
      <c r="B46" s="4" t="s">
        <f>=HYPERLINK("https://leilaoonline.com.br/lote/detalhe/181702", "veja o vídeo!! CHEV/ONIX JOY; 2020/2020; BRANCA; ALCO./GASOL. - FUNCIONANDO - IPVA 2023 OK")</f>
      </c>
      <c r="C46" s="4" t="inlineStr">
        <is>
          <t>Não vendido</t>
        </is>
      </c>
      <c r="D46" s="4" t="inlineStr">
        <is>
          <t>118</t>
        </is>
      </c>
      <c r="E46" s="5" t="inlineStr">
        <is>
          <t>31.000,00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=HYPERLINK("https://leilaoonline.com.br/lote/detalhe/181700", "090")</f>
      </c>
      <c r="B47" s="4" t="s">
        <f>=HYPERLINK("https://leilaoonline.com.br/lote/detalhe/181700", "CHEV/SPIN 1.8L AT LTZ; 2017/2018; CINZA; GASOL./ALCO./GNV - FUNCIONANDO - IPVA 2023 OK")</f>
      </c>
      <c r="C47" s="4" t="inlineStr">
        <is>
          <t>Não vendido</t>
        </is>
      </c>
      <c r="D47" s="4" t="inlineStr">
        <is>
          <t>53</t>
        </is>
      </c>
      <c r="E47" s="5" t="inlineStr">
        <is>
          <t>45.000,00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=HYPERLINK("https://leilaoonline.com.br/lote/detalhe/181938", "095")</f>
      </c>
      <c r="B48" s="4" t="s">
        <f>=HYPERLINK("https://leilaoonline.com.br/lote/detalhe/181938", "veja o vídeo!! I/VW SPACEFOX SPORT.GII; 2010/2011; PRATA; ALCO./GASOL. - FUNCIONANDO - IPVA 2023 OK")</f>
      </c>
      <c r="C48" s="4" t="inlineStr">
        <is>
          <t>Não vendido</t>
        </is>
      </c>
      <c r="D48" s="4" t="inlineStr">
        <is>
          <t>47</t>
        </is>
      </c>
      <c r="E48" s="5" t="inlineStr">
        <is>
          <t>25.000,00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=HYPERLINK("https://leilaoonline.com.br/lote/detalhe/181937", "100")</f>
      </c>
      <c r="B49" s="4" t="s">
        <f>=HYPERLINK("https://leilaoonline.com.br/lote/detalhe/181937", "CITROEN/C3 XTR 14 FLEX; 2011/2012; VERMELHA; ALCO./GASOL. - FUNCIONANDO - IPVA 2023 OK")</f>
      </c>
      <c r="C49" s="4" t="inlineStr">
        <is>
          <t>Não vendido</t>
        </is>
      </c>
      <c r="D49" s="4" t="inlineStr">
        <is>
          <t>20</t>
        </is>
      </c>
      <c r="E49" s="5" t="inlineStr">
        <is>
          <t>10.500,00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=HYPERLINK("https://leilaoonline.com.br/lote/detalhe/181685", "105")</f>
      </c>
      <c r="B50" s="4" t="s">
        <f>=HYPERLINK("https://leilaoonline.com.br/lote/detalhe/181685", "veja o vídeo!! DAFRA/CITYCOM 300I; 2012/2013; BRANCA; GASOLINA - FUNCIONANDO - IPVA 2023 OK")</f>
      </c>
      <c r="C50" s="4" t="inlineStr">
        <is>
          <t>Não vendido</t>
        </is>
      </c>
      <c r="D50" s="4" t="inlineStr">
        <is>
          <t>18</t>
        </is>
      </c>
      <c r="E50" s="5" t="inlineStr">
        <is>
          <t>5.250,00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=HYPERLINK("https://leilaoonline.com.br/lote/detalhe/181683", "106")</f>
      </c>
      <c r="B51" s="4" t="s">
        <f>=HYPERLINK("https://leilaoonline.com.br/lote/detalhe/181683", "veja o vídeo!! TRIUMPH/TIGER SPORT; 2017/2017; PRATA; GASOLINA - FUNCIONANDO - IPVA 2023 OK")</f>
      </c>
      <c r="C51" s="4" t="inlineStr">
        <is>
          <t>Não vendido</t>
        </is>
      </c>
      <c r="D51" s="4" t="inlineStr">
        <is>
          <t>16</t>
        </is>
      </c>
      <c r="E51" s="5" t="inlineStr">
        <is>
          <t>21.000,00</t>
        </is>
      </c>
      <c r="F51" s="4" t="inlineStr">
        <is>
          <t>1250.00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2026-08-28T13:06:34.00Z</dcterms:created>
  <dc:creator>Tellks Tecnologia</dc:creator>
  <cp:revision>0</cp:revision>
</cp:coreProperties>
</file>