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Compressores Atlas Copco • Balancim • Serras • Empilhadeiras • Prensas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01/06/2023 14:30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=HYPERLINK("https://leilaoonline.com.br/lote/detalhe/179487", "001")</f>
      </c>
      <c r="B11" s="4" t="s">
        <f>=HYPERLINK("https://leilaoonline.com.br/lote/detalhe/179487", "LOTE COM 45 TONELADAS DE MOLAS - LANCE POR KG")</f>
      </c>
      <c r="C11" s="4" t="inlineStr">
        <is>
          <t>Não vendido</t>
        </is>
      </c>
      <c r="D11" s="4" t="inlineStr">
        <is>
          <t>3</t>
        </is>
      </c>
      <c r="E11" s="5" t="inlineStr">
        <is>
          <t>2,50</t>
        </is>
      </c>
      <c r="F11" s="4" t="inlineStr">
        <is>
          <t>0.50</t>
        </is>
      </c>
    </row>
    <row collapsed="false" customFormat="false" customHeight="false" hidden="false" ht="12.1" outlineLevel="0" r="12">
      <c r="A12" s="5" t="s">
        <f>=HYPERLINK("https://leilaoonline.com.br/lote/detalhe/179474", "002")</f>
      </c>
      <c r="B12" s="4" t="s">
        <f>=HYPERLINK("https://leilaoonline.com.br/lote/detalhe/179474", "EMPILHADEIRA ELÉTRICA AMEISE ETV 1800 KG TRIPLEX 5,50M")</f>
      </c>
      <c r="C12" s="4" t="inlineStr">
        <is>
          <t>Não vendido</t>
        </is>
      </c>
      <c r="D12" s="4" t="inlineStr">
        <is>
          <t>4</t>
        </is>
      </c>
      <c r="E12" s="5" t="inlineStr">
        <is>
          <t>4.500,00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=HYPERLINK("https://leilaoonline.com.br/lote/detalhe/179475", "003")</f>
      </c>
      <c r="B13" s="4" t="s">
        <f>=HYPERLINK("https://leilaoonline.com.br/lote/detalhe/179475", "EMPILHADEIRA ELÉTRICA AMEISE ETV 20 2000 KG TRIPLEX 7,30M ")</f>
      </c>
      <c r="C13" s="4" t="inlineStr">
        <is>
          <t>Não vendido</t>
        </is>
      </c>
      <c r="D13" s="4" t="inlineStr">
        <is>
          <t>4</t>
        </is>
      </c>
      <c r="E13" s="5" t="inlineStr">
        <is>
          <t>4.500,00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=HYPERLINK("https://leilaoonline.com.br/lote/detalhe/179476", "004")</f>
      </c>
      <c r="B14" s="4" t="s">
        <f>=HYPERLINK("https://leilaoonline.com.br/lote/detalhe/179476", "EMPILHADEIRA CLARK 2,5 TON GLP MOTOR OPALA 4CC")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23.000,00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=HYPERLINK("https://leilaoonline.com.br/lote/detalhe/179477", "005")</f>
      </c>
      <c r="B15" s="4" t="s">
        <f>=HYPERLINK("https://leilaoonline.com.br/lote/detalhe/179477", "EMPILHADEIRA YALE 2,5 TON EA-25 (FOTOS ATUALIZADAS)")</f>
      </c>
      <c r="C15" s="4" t="inlineStr">
        <is>
          <t>Não vendido</t>
        </is>
      </c>
      <c r="D15" s="4" t="inlineStr">
        <is>
          <t>12</t>
        </is>
      </c>
      <c r="E15" s="5" t="inlineStr">
        <is>
          <t>10.000,00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=HYPERLINK("https://leilaoonline.com.br/lote/detalhe/179478", "006")</f>
      </c>
      <c r="B16" s="4" t="s">
        <f>=HYPERLINK("https://leilaoonline.com.br/lote/detalhe/179478", "LATA DE LIXO COM RODINHAS 1000 LITROS")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1.000,00</t>
        </is>
      </c>
      <c r="F16" s="4" t="inlineStr">
        <is>
          <t>150.00</t>
        </is>
      </c>
    </row>
    <row collapsed="false" customFormat="false" customHeight="false" hidden="false" ht="12.1" outlineLevel="0" r="17">
      <c r="A17" s="5" t="s">
        <f>=HYPERLINK("https://leilaoonline.com.br/lote/detalhe/179479", "007")</f>
      </c>
      <c r="B17" s="4" t="s">
        <f>=HYPERLINK("https://leilaoonline.com.br/lote/detalhe/179479", "LATA DE LIXO COM RODINHAS 140 LITROS")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1.000,00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=HYPERLINK("https://leilaoonline.com.br/lote/detalhe/179480", "008")</f>
      </c>
      <c r="B18" s="4" t="s">
        <f>=HYPERLINK("https://leilaoonline.com.br/lote/detalhe/179480", "LATA DE LIXO COM RODINHAS 130 LITROS")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1.000,00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=HYPERLINK("https://leilaoonline.com.br/lote/detalhe/179481", "009")</f>
      </c>
      <c r="B19" s="4" t="s">
        <f>=HYPERLINK("https://leilaoonline.com.br/lote/detalhe/179481", "CONJUNTO DE LATAS DE LIXO 70 LITROS")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1.000,00</t>
        </is>
      </c>
      <c r="F19" s="4" t="inlineStr">
        <is>
          <t>150.00</t>
        </is>
      </c>
    </row>
    <row collapsed="false" customFormat="false" customHeight="false" hidden="false" ht="12.1" outlineLevel="0" r="20">
      <c r="A20" s="5" t="s">
        <f>=HYPERLINK("https://leilaoonline.com.br/lote/detalhe/179482", "010")</f>
      </c>
      <c r="B20" s="4" t="s">
        <f>=HYPERLINK("https://leilaoonline.com.br/lote/detalhe/179482", "CONJUNTO DE LATAS DE LIXO 70 LITROS")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1.000,00</t>
        </is>
      </c>
      <c r="F20" s="4" t="inlineStr">
        <is>
          <t>150.00</t>
        </is>
      </c>
    </row>
    <row collapsed="false" customFormat="false" customHeight="false" hidden="false" ht="12.1" outlineLevel="0" r="21">
      <c r="A21" s="5" t="s">
        <f>=HYPERLINK("https://leilaoonline.com.br/lote/detalhe/179483", "013")</f>
      </c>
      <c r="B21" s="4" t="s">
        <f>=HYPERLINK("https://leilaoonline.com.br/lote/detalhe/179483", "BETONEIRA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1.000,00</t>
        </is>
      </c>
      <c r="F21" s="4" t="inlineStr">
        <is>
          <t>150.00</t>
        </is>
      </c>
    </row>
    <row collapsed="false" customFormat="false" customHeight="false" hidden="false" ht="12.1" outlineLevel="0" r="22">
      <c r="A22" s="5" t="s">
        <f>=HYPERLINK("https://leilaoonline.com.br/lote/detalhe/179484", "014")</f>
      </c>
      <c r="B22" s="4" t="s">
        <f>=HYPERLINK("https://leilaoonline.com.br/lote/detalhe/179484", "BETONEIRA 350L")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1.000,00</t>
        </is>
      </c>
      <c r="F22" s="4" t="inlineStr">
        <is>
          <t>150.00</t>
        </is>
      </c>
    </row>
    <row collapsed="false" customFormat="false" customHeight="false" hidden="false" ht="12.1" outlineLevel="0" r="23">
      <c r="A23" s="5" t="s">
        <f>=HYPERLINK("https://leilaoonline.com.br/lote/detalhe/179485", "015")</f>
      </c>
      <c r="B23" s="4" t="s">
        <f>=HYPERLINK("https://leilaoonline.com.br/lote/detalhe/179485", "MISTURADOR EM AÇO INÓX")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1.000,00</t>
        </is>
      </c>
      <c r="F23" s="4" t="inlineStr">
        <is>
          <t>150.00</t>
        </is>
      </c>
    </row>
    <row collapsed="false" customFormat="false" customHeight="false" hidden="false" ht="12.1" outlineLevel="0" r="24">
      <c r="A24" s="5" t="s">
        <f>=HYPERLINK("https://leilaoonline.com.br/lote/detalhe/179486", "016")</f>
      </c>
      <c r="B24" s="4" t="s">
        <f>=HYPERLINK("https://leilaoonline.com.br/lote/detalhe/179486", "COMPRESSOR ATLAS COPCO GX7 2008")</f>
      </c>
      <c r="C24" s="4" t="inlineStr">
        <is>
          <t>Não vendido</t>
        </is>
      </c>
      <c r="D24" s="4" t="inlineStr">
        <is>
          <t>4</t>
        </is>
      </c>
      <c r="E24" s="5" t="inlineStr">
        <is>
          <t>1.600,00</t>
        </is>
      </c>
      <c r="F24" s="4" t="inlineStr">
        <is>
          <t>150.00</t>
        </is>
      </c>
    </row>
    <row collapsed="false" customFormat="false" customHeight="false" hidden="false" ht="12.1" outlineLevel="0" r="25">
      <c r="A25" s="5" t="s">
        <f>=HYPERLINK("https://leilaoonline.com.br/lote/detalhe/179488", "017")</f>
      </c>
      <c r="B25" s="4" t="s">
        <f>=HYPERLINK("https://leilaoonline.com.br/lote/detalhe/179488", "COMPRESSOR ATLAS COPCO GX5 2003")</f>
      </c>
      <c r="C25" s="4" t="inlineStr">
        <is>
          <t>Não vendido</t>
        </is>
      </c>
      <c r="D25" s="4" t="inlineStr">
        <is>
          <t>4</t>
        </is>
      </c>
      <c r="E25" s="5" t="inlineStr">
        <is>
          <t>1.600,00</t>
        </is>
      </c>
      <c r="F25" s="4" t="inlineStr">
        <is>
          <t>150.00</t>
        </is>
      </c>
    </row>
    <row collapsed="false" customFormat="false" customHeight="false" hidden="false" ht="12.1" outlineLevel="0" r="26">
      <c r="A26" s="5" t="s">
        <f>=HYPERLINK("https://leilaoonline.com.br/lote/detalhe/179489", "018")</f>
      </c>
      <c r="B26" s="4" t="s">
        <f>=HYPERLINK("https://leilaoonline.com.br/lote/detalhe/179489", "ARMÁRIO DE AÇO GAVETEIRO SEM USO")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1.000,00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=HYPERLINK("https://leilaoonline.com.br/lote/detalhe/179490", "019")</f>
      </c>
      <c r="B27" s="4" t="s">
        <f>=HYPERLINK("https://leilaoonline.com.br/lote/detalhe/179490", "ARMÁRIO DE AÇO GAVETEIRO SEM USO")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1.000,00</t>
        </is>
      </c>
      <c r="F27" s="4" t="inlineStr">
        <is>
          <t>150.00</t>
        </is>
      </c>
    </row>
    <row collapsed="false" customFormat="false" customHeight="false" hidden="false" ht="12.1" outlineLevel="0" r="28">
      <c r="A28" s="5" t="s">
        <f>=HYPERLINK("https://leilaoonline.com.br/lote/detalhe/179491", "021")</f>
      </c>
      <c r="B28" s="4" t="s">
        <f>=HYPERLINK("https://leilaoonline.com.br/lote/detalhe/179491", "REDUTOR ZPME 1:26")</f>
      </c>
      <c r="C28" s="4" t="inlineStr">
        <is>
          <t>Não vendido</t>
        </is>
      </c>
      <c r="D28" s="4" t="inlineStr">
        <is>
          <t>16</t>
        </is>
      </c>
      <c r="E28" s="5" t="inlineStr">
        <is>
          <t>3.250,00</t>
        </is>
      </c>
      <c r="F28" s="4" t="inlineStr">
        <is>
          <t>150.00</t>
        </is>
      </c>
    </row>
    <row collapsed="false" customFormat="false" customHeight="false" hidden="false" ht="12.1" outlineLevel="0" r="29">
      <c r="A29" s="5" t="s">
        <f>=HYPERLINK("https://leilaoonline.com.br/lote/detalhe/179492", "022")</f>
      </c>
      <c r="B29" s="4" t="s">
        <f>=HYPERLINK("https://leilaoonline.com.br/lote/detalhe/179492", "CATRACA TORNIQUETE")</f>
      </c>
      <c r="C29" s="4" t="inlineStr">
        <is>
          <t>Não vendido</t>
        </is>
      </c>
      <c r="D29" s="4" t="inlineStr">
        <is>
          <t>1</t>
        </is>
      </c>
      <c r="E29" s="5" t="inlineStr">
        <is>
          <t>1.000,00</t>
        </is>
      </c>
      <c r="F29" s="4" t="inlineStr">
        <is>
          <t>150.00</t>
        </is>
      </c>
    </row>
    <row collapsed="false" customFormat="false" customHeight="false" hidden="false" ht="12.1" outlineLevel="0" r="30">
      <c r="A30" s="5" t="s">
        <f>=HYPERLINK("https://leilaoonline.com.br/lote/detalhe/179493", "023")</f>
      </c>
      <c r="B30" s="4" t="s">
        <f>=HYPERLINK("https://leilaoonline.com.br/lote/detalhe/179493", "TALHA ELÉTRICA CABO DE AÇO 500KG SANSEI")</f>
      </c>
      <c r="C30" s="4" t="inlineStr">
        <is>
          <t>Não vendido</t>
        </is>
      </c>
      <c r="D30" s="4" t="inlineStr">
        <is>
          <t>5</t>
        </is>
      </c>
      <c r="E30" s="5" t="inlineStr">
        <is>
          <t>2.050,00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=HYPERLINK("https://leilaoonline.com.br/lote/detalhe/179494", "025")</f>
      </c>
      <c r="B31" s="4" t="s">
        <f>=HYPERLINK("https://leilaoonline.com.br/lote/detalhe/179494", "BOMBA CENTRÍFUGA TRIFÁSICA HERO 7,5 CV")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1.000,00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=HYPERLINK("https://leilaoonline.com.br/lote/detalhe/179495", "026")</f>
      </c>
      <c r="B32" s="4" t="s">
        <f>=HYPERLINK("https://leilaoonline.com.br/lote/detalhe/179495", "BOMBA CENTRÍFUGA TRIFÁSICA RUDC 3 CV")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1.000,00</t>
        </is>
      </c>
      <c r="F32" s="4" t="inlineStr">
        <is>
          <t>150.00</t>
        </is>
      </c>
    </row>
    <row collapsed="false" customFormat="false" customHeight="false" hidden="false" ht="12.1" outlineLevel="0" r="33">
      <c r="A33" s="5" t="s">
        <f>=HYPERLINK("https://leilaoonline.com.br/lote/detalhe/179496", "027")</f>
      </c>
      <c r="B33" s="4" t="s">
        <f>=HYPERLINK("https://leilaoonline.com.br/lote/detalhe/179496", "BOMBA CENTRÍFUGA TRIFÁSICA RUDC 3 CV")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1.000,00</t>
        </is>
      </c>
      <c r="F33" s="4" t="inlineStr">
        <is>
          <t>150.00</t>
        </is>
      </c>
    </row>
    <row collapsed="false" customFormat="false" customHeight="false" hidden="false" ht="12.1" outlineLevel="0" r="34">
      <c r="A34" s="5" t="s">
        <f>=HYPERLINK("https://leilaoonline.com.br/lote/detalhe/179497", "028")</f>
      </c>
      <c r="B34" s="4" t="s">
        <f>=HYPERLINK("https://leilaoonline.com.br/lote/detalhe/179497", "BOMBA CENTRÍFUGA HERO")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1.000,00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=HYPERLINK("https://leilaoonline.com.br/lote/detalhe/179498", "031")</f>
      </c>
      <c r="B35" s="4" t="s">
        <f>=HYPERLINK("https://leilaoonline.com.br/lote/detalhe/179498", "DIVISOR ROTATIVO EM AÇO INÓX DIALMATICA")</f>
      </c>
      <c r="C35" s="4" t="inlineStr">
        <is>
          <t>Não vendido</t>
        </is>
      </c>
      <c r="D35" s="4" t="inlineStr">
        <is>
          <t>2</t>
        </is>
      </c>
      <c r="E35" s="5" t="inlineStr">
        <is>
          <t>1.300,00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=HYPERLINK("https://leilaoonline.com.br/lote/detalhe/179499", "032")</f>
      </c>
      <c r="B36" s="4" t="s">
        <f>=HYPERLINK("https://leilaoonline.com.br/lote/detalhe/179499", "SELADORA ENCOLHEDORA RAL-TEC 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1.000,00</t>
        </is>
      </c>
      <c r="F36" s="4" t="inlineStr">
        <is>
          <t>150.00</t>
        </is>
      </c>
    </row>
    <row collapsed="false" customFormat="false" customHeight="false" hidden="false" ht="12.1" outlineLevel="0" r="37">
      <c r="A37" s="5" t="s">
        <f>=HYPERLINK("https://leilaoonline.com.br/lote/detalhe/179500", "033")</f>
      </c>
      <c r="B37" s="4" t="s">
        <f>=HYPERLINK("https://leilaoonline.com.br/lote/detalhe/179500", "MÁQUINA COM RESERVATÓRIO")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1.000,00</t>
        </is>
      </c>
      <c r="F37" s="4" t="inlineStr">
        <is>
          <t>150.00</t>
        </is>
      </c>
    </row>
    <row collapsed="false" customFormat="false" customHeight="false" hidden="false" ht="12.1" outlineLevel="0" r="38">
      <c r="A38" s="5" t="s">
        <f>=HYPERLINK("https://leilaoonline.com.br/lote/detalhe/179501", "037")</f>
      </c>
      <c r="B38" s="4" t="s">
        <f>=HYPERLINK("https://leilaoonline.com.br/lote/detalhe/179501", "MÁQUINA EM INOX")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1.000,00</t>
        </is>
      </c>
      <c r="F38" s="4" t="inlineStr">
        <is>
          <t>150.00</t>
        </is>
      </c>
    </row>
    <row collapsed="false" customFormat="false" customHeight="false" hidden="false" ht="12.1" outlineLevel="0" r="39">
      <c r="A39" s="5" t="s">
        <f>=HYPERLINK("https://leilaoonline.com.br/lote/detalhe/179502", "038")</f>
      </c>
      <c r="B39" s="4" t="s">
        <f>=HYPERLINK("https://leilaoonline.com.br/lote/detalhe/179502", "MÁQUINA EM INOX")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1.000,00</t>
        </is>
      </c>
      <c r="F39" s="4" t="inlineStr">
        <is>
          <t>150.00</t>
        </is>
      </c>
    </row>
    <row collapsed="false" customFormat="false" customHeight="false" hidden="false" ht="12.1" outlineLevel="0" r="40">
      <c r="A40" s="5" t="s">
        <f>=HYPERLINK("https://leilaoonline.com.br/lote/detalhe/179503", "039")</f>
      </c>
      <c r="B40" s="4" t="s">
        <f>=HYPERLINK("https://leilaoonline.com.br/lote/detalhe/179503", "MÁQUINA EM INOX")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1.000,00</t>
        </is>
      </c>
      <c r="F40" s="4" t="inlineStr">
        <is>
          <t>150.00</t>
        </is>
      </c>
    </row>
    <row collapsed="false" customFormat="false" customHeight="false" hidden="false" ht="12.1" outlineLevel="0" r="41">
      <c r="A41" s="5" t="s">
        <f>=HYPERLINK("https://leilaoonline.com.br/lote/detalhe/179504", "040")</f>
      </c>
      <c r="B41" s="4" t="s">
        <f>=HYPERLINK("https://leilaoonline.com.br/lote/detalhe/179504", "TORNO AUTOMÁTICO")</f>
      </c>
      <c r="C41" s="4" t="inlineStr">
        <is>
          <t>Não vendido</t>
        </is>
      </c>
      <c r="D41" s="4" t="inlineStr">
        <is>
          <t>4</t>
        </is>
      </c>
      <c r="E41" s="5" t="inlineStr">
        <is>
          <t>1.750,00</t>
        </is>
      </c>
      <c r="F41" s="4" t="inlineStr">
        <is>
          <t>150.00</t>
        </is>
      </c>
    </row>
    <row collapsed="false" customFormat="false" customHeight="false" hidden="false" ht="12.1" outlineLevel="0" r="42">
      <c r="A42" s="5" t="s">
        <f>=HYPERLINK("https://leilaoonline.com.br/lote/detalhe/179505", "041")</f>
      </c>
      <c r="B42" s="4" t="s">
        <f>=HYPERLINK("https://leilaoonline.com.br/lote/detalhe/179505", "COMPRESSOR DE PISTÃO 30 PÉS")</f>
      </c>
      <c r="C42" s="4" t="inlineStr">
        <is>
          <t>Não vendido</t>
        </is>
      </c>
      <c r="D42" s="4" t="inlineStr">
        <is>
          <t>9</t>
        </is>
      </c>
      <c r="E42" s="5" t="inlineStr">
        <is>
          <t>2.350,00</t>
        </is>
      </c>
      <c r="F42" s="4" t="inlineStr">
        <is>
          <t>150.00</t>
        </is>
      </c>
    </row>
    <row collapsed="false" customFormat="false" customHeight="false" hidden="false" ht="12.1" outlineLevel="0" r="43">
      <c r="A43" s="5" t="s">
        <f>=HYPERLINK("https://leilaoonline.com.br/lote/detalhe/179506", "043")</f>
      </c>
      <c r="B43" s="4" t="s">
        <f>=HYPERLINK("https://leilaoonline.com.br/lote/detalhe/179506", "MÁQUINA DE COSTURA VIGORELLI")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1.000,00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=HYPERLINK("https://leilaoonline.com.br/lote/detalhe/179507", "045")</f>
      </c>
      <c r="B44" s="4" t="s">
        <f>=HYPERLINK("https://leilaoonline.com.br/lote/detalhe/179507", "MANCAL DE ACOPLAMENTO COM ENGRENAGEM")</f>
      </c>
      <c r="C44" s="4" t="inlineStr">
        <is>
          <t>Não vendido</t>
        </is>
      </c>
      <c r="D44" s="4" t="inlineStr">
        <is>
          <t>2</t>
        </is>
      </c>
      <c r="E44" s="5" t="inlineStr">
        <is>
          <t>1.500,00</t>
        </is>
      </c>
      <c r="F44" s="4" t="inlineStr">
        <is>
          <t>150.00</t>
        </is>
      </c>
    </row>
    <row collapsed="false" customFormat="false" customHeight="false" hidden="false" ht="12.1" outlineLevel="0" r="45">
      <c r="A45" s="5" t="s">
        <f>=HYPERLINK("https://leilaoonline.com.br/lote/detalhe/179508", "046")</f>
      </c>
      <c r="B45" s="4" t="s">
        <f>=HYPERLINK("https://leilaoonline.com.br/lote/detalhe/179508", "MANCAL DE ACOPLAMENTO COM ENGRENAGEM")</f>
      </c>
      <c r="C45" s="4" t="inlineStr">
        <is>
          <t>Não vendido</t>
        </is>
      </c>
      <c r="D45" s="4" t="inlineStr">
        <is>
          <t>2</t>
        </is>
      </c>
      <c r="E45" s="5" t="inlineStr">
        <is>
          <t>1.500,00</t>
        </is>
      </c>
      <c r="F45" s="4" t="inlineStr">
        <is>
          <t>150.00</t>
        </is>
      </c>
    </row>
    <row collapsed="false" customFormat="false" customHeight="false" hidden="false" ht="12.1" outlineLevel="0" r="46">
      <c r="A46" s="5" t="s">
        <f>=HYPERLINK("https://leilaoonline.com.br/lote/detalhe/179509", "049")</f>
      </c>
      <c r="B46" s="4" t="s">
        <f>=HYPERLINK("https://leilaoonline.com.br/lote/detalhe/179509", "SERRA CIRCULAR BANCADA 3CV")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1.000,00</t>
        </is>
      </c>
      <c r="F46" s="4" t="inlineStr">
        <is>
          <t>150.00</t>
        </is>
      </c>
    </row>
    <row collapsed="false" customFormat="false" customHeight="false" hidden="false" ht="12.1" outlineLevel="0" r="47">
      <c r="A47" s="5" t="s">
        <f>=HYPERLINK("https://leilaoonline.com.br/lote/detalhe/179510", "050")</f>
      </c>
      <c r="B47" s="4" t="s">
        <f>=HYPERLINK("https://leilaoonline.com.br/lote/detalhe/179510", "SERRA CIRCULAR BANCADA 5CV 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1.000,00</t>
        </is>
      </c>
      <c r="F47" s="4" t="inlineStr">
        <is>
          <t>150.00</t>
        </is>
      </c>
    </row>
    <row collapsed="false" customFormat="false" customHeight="false" hidden="false" ht="12.1" outlineLevel="0" r="48">
      <c r="A48" s="5" t="s">
        <f>=HYPERLINK("https://leilaoonline.com.br/lote/detalhe/179511", "052")</f>
      </c>
      <c r="B48" s="4" t="s">
        <f>=HYPERLINK("https://leilaoonline.com.br/lote/detalhe/179511", "DESBOBINADOR COM INVERSOR DE FREQUÊNCIA")</f>
      </c>
      <c r="C48" s="4" t="inlineStr">
        <is>
          <t>Não vendido</t>
        </is>
      </c>
      <c r="D48" s="4" t="inlineStr">
        <is>
          <t>3</t>
        </is>
      </c>
      <c r="E48" s="5" t="inlineStr">
        <is>
          <t>1.600,00</t>
        </is>
      </c>
      <c r="F48" s="4" t="inlineStr">
        <is>
          <t>150.00</t>
        </is>
      </c>
    </row>
    <row collapsed="false" customFormat="false" customHeight="false" hidden="false" ht="12.1" outlineLevel="0" r="49">
      <c r="A49" s="5" t="s">
        <f>=HYPERLINK("https://leilaoonline.com.br/lote/detalhe/179512", "053")</f>
      </c>
      <c r="B49" s="4" t="s">
        <f>=HYPERLINK("https://leilaoonline.com.br/lote/detalhe/179512", "QUEIMADOR DE COMBUSTÍVEL GLP")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1.000,00</t>
        </is>
      </c>
      <c r="F49" s="4" t="inlineStr">
        <is>
          <t>150.00</t>
        </is>
      </c>
    </row>
    <row collapsed="false" customFormat="false" customHeight="false" hidden="false" ht="12.1" outlineLevel="0" r="50">
      <c r="A50" s="5" t="s">
        <f>=HYPERLINK("https://leilaoonline.com.br/lote/detalhe/179513", "054")</f>
      </c>
      <c r="B50" s="4" t="s">
        <f>=HYPERLINK("https://leilaoonline.com.br/lote/detalhe/179513", "TRITURADOR DE RESÍDUOS CLEANY F08/085 FCBM")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1.000,00</t>
        </is>
      </c>
      <c r="F50" s="4" t="inlineStr">
        <is>
          <t>150.00</t>
        </is>
      </c>
    </row>
    <row collapsed="false" customFormat="false" customHeight="false" hidden="false" ht="12.1" outlineLevel="0" r="51">
      <c r="A51" s="5" t="s">
        <f>=HYPERLINK("https://leilaoonline.com.br/lote/detalhe/179514", "055")</f>
      </c>
      <c r="B51" s="4" t="s">
        <f>=HYPERLINK("https://leilaoonline.com.br/lote/detalhe/179514", "JATO DE GRANALHA")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1.000,00</t>
        </is>
      </c>
      <c r="F51" s="4" t="inlineStr">
        <is>
          <t>150.00</t>
        </is>
      </c>
    </row>
    <row collapsed="false" customFormat="false" customHeight="false" hidden="false" ht="12.1" outlineLevel="0" r="52">
      <c r="A52" s="5" t="s">
        <f>=HYPERLINK("https://leilaoonline.com.br/lote/detalhe/179515", "056")</f>
      </c>
      <c r="B52" s="4" t="s">
        <f>=HYPERLINK("https://leilaoonline.com.br/lote/detalhe/179515", "PENEIRA VIBRATÓRIA EM AÇO INÓX 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1.000,00</t>
        </is>
      </c>
      <c r="F52" s="4" t="inlineStr">
        <is>
          <t>150.00</t>
        </is>
      </c>
    </row>
    <row collapsed="false" customFormat="false" customHeight="false" hidden="false" ht="12.1" outlineLevel="0" r="53">
      <c r="A53" s="5" t="s">
        <f>=HYPERLINK("https://leilaoonline.com.br/lote/detalhe/179516", "057")</f>
      </c>
      <c r="B53" s="4" t="s">
        <f>=HYPERLINK("https://leilaoonline.com.br/lote/detalhe/179516", "VARREDEIRA DE PISO DIRIGÍVEL TENNANT GÁS GLP")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1.000,00</t>
        </is>
      </c>
      <c r="F53" s="4" t="inlineStr">
        <is>
          <t>150.00</t>
        </is>
      </c>
    </row>
    <row collapsed="false" customFormat="false" customHeight="false" hidden="false" ht="12.1" outlineLevel="0" r="54">
      <c r="A54" s="5" t="s">
        <f>=HYPERLINK("https://leilaoonline.com.br/lote/detalhe/179517", "058")</f>
      </c>
      <c r="B54" s="4" t="s">
        <f>=HYPERLINK("https://leilaoonline.com.br/lote/detalhe/179517", "BALANCIM HIDRÁULICO POPPI")</f>
      </c>
      <c r="C54" s="4" t="inlineStr">
        <is>
          <t>Não vendido</t>
        </is>
      </c>
      <c r="D54" s="4" t="inlineStr">
        <is>
          <t>12</t>
        </is>
      </c>
      <c r="E54" s="5" t="inlineStr">
        <is>
          <t>2.650,00</t>
        </is>
      </c>
      <c r="F54" s="4" t="inlineStr">
        <is>
          <t>150.00</t>
        </is>
      </c>
    </row>
    <row collapsed="false" customFormat="false" customHeight="false" hidden="false" ht="12.1" outlineLevel="0" r="55">
      <c r="A55" s="5" t="s">
        <f>=HYPERLINK("https://leilaoonline.com.br/lote/detalhe/179518", "060")</f>
      </c>
      <c r="B55" s="4" t="s">
        <f>=HYPERLINK("https://leilaoonline.com.br/lote/detalhe/179518", "CARRINHO PARA MOVIMENTAÇÃO DE VEÍCULOS 600KG")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1.000,00</t>
        </is>
      </c>
      <c r="F55" s="4" t="inlineStr">
        <is>
          <t>150.00</t>
        </is>
      </c>
    </row>
    <row collapsed="false" customFormat="false" customHeight="false" hidden="false" ht="12.1" outlineLevel="0" r="56">
      <c r="A56" s="5" t="s">
        <f>=HYPERLINK("https://leilaoonline.com.br/lote/detalhe/179519", "061")</f>
      </c>
      <c r="B56" s="4" t="s">
        <f>=HYPERLINK("https://leilaoonline.com.br/lote/detalhe/179519", "CARRINHO PARA MOVIMENTAÇÃO DE VEÍCULOS 600KG")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1.000,00</t>
        </is>
      </c>
      <c r="F56" s="4" t="inlineStr">
        <is>
          <t>150.00</t>
        </is>
      </c>
    </row>
    <row collapsed="false" customFormat="false" customHeight="false" hidden="false" ht="12.1" outlineLevel="0" r="57">
      <c r="A57" s="5" t="s">
        <f>=HYPERLINK("https://leilaoonline.com.br/lote/detalhe/179520", "062")</f>
      </c>
      <c r="B57" s="4" t="s">
        <f>=HYPERLINK("https://leilaoonline.com.br/lote/detalhe/179520", "LIXADEIRA DE CINTA INDUSTRIAL ROCCO")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1.000,00</t>
        </is>
      </c>
      <c r="F57" s="4" t="inlineStr">
        <is>
          <t>150.00</t>
        </is>
      </c>
    </row>
    <row collapsed="false" customFormat="false" customHeight="false" hidden="false" ht="12.1" outlineLevel="0" r="58">
      <c r="A58" s="5" t="s">
        <f>=HYPERLINK("https://leilaoonline.com.br/lote/detalhe/179521", "063")</f>
      </c>
      <c r="B58" s="4" t="s">
        <f>=HYPERLINK("https://leilaoonline.com.br/lote/detalhe/179521", "PRENSA DE FRICÇÃO 150 TON")</f>
      </c>
      <c r="C58" s="4" t="inlineStr">
        <is>
          <t>Não vendido</t>
        </is>
      </c>
      <c r="D58" s="4" t="inlineStr">
        <is>
          <t>1</t>
        </is>
      </c>
      <c r="E58" s="5" t="inlineStr">
        <is>
          <t>1.000,00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=HYPERLINK("https://leilaoonline.com.br/lote/detalhe/179522", "064")</f>
      </c>
      <c r="B59" s="4" t="s">
        <f>=HYPERLINK("https://leilaoonline.com.br/lote/detalhe/179522", "TANQUE PULMÃO CILINDRO COMPRESSOR 160L 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1.000,00</t>
        </is>
      </c>
      <c r="F59" s="4" t="inlineStr">
        <is>
          <t>150.00</t>
        </is>
      </c>
    </row>
    <row collapsed="false" customFormat="false" customHeight="false" hidden="false" ht="12.1" outlineLevel="0" r="60">
      <c r="A60" s="5" t="s">
        <f>=HYPERLINK("https://leilaoonline.com.br/lote/detalhe/179523", "065")</f>
      </c>
      <c r="B60" s="4" t="s">
        <f>=HYPERLINK("https://leilaoonline.com.br/lote/detalhe/179523", "TANQUE PULMÃO CILINDRO COMPRESSOR 350L")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1.000,00</t>
        </is>
      </c>
      <c r="F60" s="4" t="inlineStr">
        <is>
          <t>150.00</t>
        </is>
      </c>
    </row>
    <row collapsed="false" customFormat="false" customHeight="false" hidden="false" ht="12.1" outlineLevel="0" r="61">
      <c r="A61" s="5" t="s">
        <f>=HYPERLINK("https://leilaoonline.com.br/lote/detalhe/179524", "066")</f>
      </c>
      <c r="B61" s="4" t="s">
        <f>=HYPERLINK("https://leilaoonline.com.br/lote/detalhe/179524", "TANQUE PULMÃO CILINDRO COMPRESSOR 450L")</f>
      </c>
      <c r="C61" s="4" t="inlineStr">
        <is>
          <t>Vendido</t>
        </is>
      </c>
      <c r="D61" s="4" t="inlineStr">
        <is>
          <t>1</t>
        </is>
      </c>
      <c r="E61" s="5" t="inlineStr">
        <is>
          <t>1.000,00</t>
        </is>
      </c>
      <c r="F61" s="4" t="inlineStr">
        <is>
          <t>150.00</t>
        </is>
      </c>
    </row>
    <row collapsed="false" customFormat="false" customHeight="false" hidden="false" ht="12.1" outlineLevel="0" r="62">
      <c r="A62" s="5" t="s">
        <f>=HYPERLINK("https://leilaoonline.com.br/lote/detalhe/179525", "067")</f>
      </c>
      <c r="B62" s="4" t="s">
        <f>=HYPERLINK("https://leilaoonline.com.br/lote/detalhe/179525", "TANQUE PULMÃO CILINDRO COMPRESSOR 475L")</f>
      </c>
      <c r="C62" s="4" t="inlineStr">
        <is>
          <t>Não vendido</t>
        </is>
      </c>
      <c r="D62" s="4" t="inlineStr">
        <is>
          <t>2</t>
        </is>
      </c>
      <c r="E62" s="5" t="inlineStr">
        <is>
          <t>1.150,00</t>
        </is>
      </c>
      <c r="F62" s="4" t="inlineStr">
        <is>
          <t>150.00</t>
        </is>
      </c>
    </row>
    <row collapsed="false" customFormat="false" customHeight="false" hidden="false" ht="12.1" outlineLevel="0" r="63">
      <c r="A63" s="5" t="s">
        <f>=HYPERLINK("https://leilaoonline.com.br/lote/detalhe/179526", "068")</f>
      </c>
      <c r="B63" s="4" t="s">
        <f>=HYPERLINK("https://leilaoonline.com.br/lote/detalhe/179526", "SERRA DE FITA ROMAFRA")</f>
      </c>
      <c r="C63" s="4" t="inlineStr">
        <is>
          <t>Não vendido</t>
        </is>
      </c>
      <c r="D63" s="4" t="inlineStr">
        <is>
          <t>10</t>
        </is>
      </c>
      <c r="E63" s="5" t="inlineStr">
        <is>
          <t>4.500,00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=HYPERLINK("https://leilaoonline.com.br/lote/detalhe/179527", "073")</f>
      </c>
      <c r="B64" s="4" t="s">
        <f>=HYPERLINK("https://leilaoonline.com.br/lote/detalhe/179527", "EMPILHADEIRA ELÉTRICA AMEISE 1500 KG")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22.000,00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=HYPERLINK("https://leilaoonline.com.br/lote/detalhe/179528", "075")</f>
      </c>
      <c r="B65" s="4" t="s">
        <f>=HYPERLINK("https://leilaoonline.com.br/lote/detalhe/179528", "ESTAÇÃO DE TRATAMENTO DE ÁGUA PARA POSTO DE GASOLINA 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8.000,00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=HYPERLINK("https://leilaoonline.com.br/lote/detalhe/179529", "076")</f>
      </c>
      <c r="B66" s="4" t="s">
        <f>=HYPERLINK("https://leilaoonline.com.br/lote/detalhe/179529", "CONSERVADOR DE GELO")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2.500,00</t>
        </is>
      </c>
      <c r="F66" s="4" t="inlineStr">
        <is>
          <t>150.00</t>
        </is>
      </c>
    </row>
    <row collapsed="false" customFormat="false" customHeight="false" hidden="false" ht="12.1" outlineLevel="0" r="67">
      <c r="A67" s="5" t="s">
        <f>=HYPERLINK("https://leilaoonline.com.br/lote/detalhe/179531", "080")</f>
      </c>
      <c r="B67" s="4" t="s">
        <f>=HYPERLINK("https://leilaoonline.com.br/lote/detalhe/179531", "MOINHO PRIMOTÉCNICA 250 MM")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8.000,00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=HYPERLINK("https://leilaoonline.com.br/lote/detalhe/179532", "081")</f>
      </c>
      <c r="B68" s="4" t="s">
        <f>=HYPERLINK("https://leilaoonline.com.br/lote/detalhe/179532", "BOMBA DE ENGRENAGEM 1,5 CV")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1.400,00</t>
        </is>
      </c>
      <c r="F68" s="4" t="inlineStr">
        <is>
          <t>100.00</t>
        </is>
      </c>
    </row>
    <row collapsed="false" customFormat="false" customHeight="false" hidden="false" ht="12.1" outlineLevel="0" r="69">
      <c r="A69" s="5" t="s">
        <f>=HYPERLINK("https://leilaoonline.com.br/lote/detalhe/179533", "082")</f>
      </c>
      <c r="B69" s="4" t="s">
        <f>=HYPERLINK("https://leilaoonline.com.br/lote/detalhe/179533", "BOMBA DE ENGRENAGEM 5 CV")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4.500,00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=HYPERLINK("https://leilaoonline.com.br/lote/detalhe/179534", "083")</f>
      </c>
      <c r="B70" s="4" t="s">
        <f>=HYPERLINK("https://leilaoonline.com.br/lote/detalhe/179534", "BOMBA DE ENGRENAGEM 3 CV")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1.750,00</t>
        </is>
      </c>
      <c r="F70" s="4" t="inlineStr">
        <is>
          <t>150.00</t>
        </is>
      </c>
    </row>
    <row collapsed="false" customFormat="false" customHeight="false" hidden="false" ht="12.1" outlineLevel="0" r="71">
      <c r="A71" s="5" t="s">
        <f>=HYPERLINK("https://leilaoonline.com.br/lote/detalhe/179535", "085")</f>
      </c>
      <c r="B71" s="4" t="s">
        <f>=HYPERLINK("https://leilaoonline.com.br/lote/detalhe/179535", "COMPRESSOR DE PISTÃO WAYNE 5 PÉS")</f>
      </c>
      <c r="C71" s="4" t="inlineStr">
        <is>
          <t>Vendido</t>
        </is>
      </c>
      <c r="D71" s="4" t="inlineStr">
        <is>
          <t>1</t>
        </is>
      </c>
      <c r="E71" s="5" t="inlineStr">
        <is>
          <t>1.300,00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=HYPERLINK("https://leilaoonline.com.br/lote/detalhe/179536", "086")</f>
      </c>
      <c r="B72" s="4" t="s">
        <f>=HYPERLINK("https://leilaoonline.com.br/lote/detalhe/179536", "SERRA DE MESA BANCADA 4 CV")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2.500,00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=HYPERLINK("https://leilaoonline.com.br/lote/detalhe/179537", "087")</f>
      </c>
      <c r="B73" s="4" t="s">
        <f>=HYPERLINK("https://leilaoonline.com.br/lote/detalhe/179537", "MÁQUINA DE FAZER CAMURÇA SINTÉTICA")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100.000,00</t>
        </is>
      </c>
      <c r="F73" s="4" t="inlineStr">
        <is>
          <t>2500.00</t>
        </is>
      </c>
    </row>
    <row collapsed="false" customFormat="false" customHeight="false" hidden="false" ht="12.1" outlineLevel="0" r="74">
      <c r="A74" s="5" t="s">
        <f>=HYPERLINK("https://leilaoonline.com.br/lote/detalhe/179538", "088")</f>
      </c>
      <c r="B74" s="4" t="s">
        <f>=HYPERLINK("https://leilaoonline.com.br/lote/detalhe/179538", "FURADEIRA DE COLUNA 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3.500,00</t>
        </is>
      </c>
      <c r="F74" s="4" t="inlineStr">
        <is>
          <t>250.00</t>
        </is>
      </c>
    </row>
    <row collapsed="false" customFormat="false" customHeight="false" hidden="false" ht="12.1" outlineLevel="0" r="75">
      <c r="A75" s="5" t="s">
        <f>=HYPERLINK("https://leilaoonline.com.br/lote/detalhe/179539", "089")</f>
      </c>
      <c r="B75" s="4" t="s">
        <f>=HYPERLINK("https://leilaoonline.com.br/lote/detalhe/179539", "MÁQUINA DE AUTOMAÇÃO DE SAÍDA DE BOBINAS DE PLÁSTICO REIFENHÄUSER 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12.000,00</t>
        </is>
      </c>
      <c r="F75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2026-07-13T08:02:19.00Z</dcterms:created>
  <dc:creator>Tellks Tecnologia</dc:creator>
  <cp:revision>0</cp:revision>
</cp:coreProperties>
</file>