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Prisma 19 • Fiorino 19 • Jeep Compass • T Cross 21 • Hilux • Onix • City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=HYPERLINK("https://leilaoonline.com.br/lote/detalhe/157025", "075")</f>
      </c>
      <c r="B11" s="4" t="s">
        <f>=HYPERLINK("https://leilaoonline.com.br/lote/detalhe/157025", "veja o vídeo!! JEEP/COMPASS LIMITED F; 2017/2017; BRANCA; ALCO./GASOL. - FUNCIONANDO - IPVA 2022 OK")</f>
      </c>
      <c r="C11" s="4" t="inlineStr">
        <is>
          <t>Vendido</t>
        </is>
      </c>
      <c r="D11" s="4" t="inlineStr">
        <is>
          <t>35</t>
        </is>
      </c>
      <c r="E11" s="5" t="inlineStr">
        <is>
          <t>86.500,00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=HYPERLINK("https://leilaoonline.com.br/lote/detalhe/157182", "078")</f>
      </c>
      <c r="B12" s="4" t="s">
        <f>=HYPERLINK("https://leilaoonline.com.br/lote/detalhe/157182", "veja o vídeo!! CHEVROLET/S10 LTZ DD4A; 2021/2022; PRETA; DIESEL - FUNCIONANDO - IPVA 2022 OK - APROX. 11.500KM")</f>
      </c>
      <c r="C12" s="4" t="inlineStr">
        <is>
          <t>Não vendido</t>
        </is>
      </c>
      <c r="D12" s="4" t="inlineStr">
        <is>
          <t>90</t>
        </is>
      </c>
      <c r="E12" s="5" t="inlineStr">
        <is>
          <t>156.750,00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=HYPERLINK("https://leilaoonline.com.br/lote/detalhe/157180", "079")</f>
      </c>
      <c r="B13" s="4" t="s">
        <f>=HYPERLINK("https://leilaoonline.com.br/lote/detalhe/157180", "veja o vídeo!! NISSAN/KICKS SENSE CVT; 2022/2022; BRANCA; ALCO./GASOL. - FUNCIONANDO - IPVA 2022 OK - APROX. 4.418KM")</f>
      </c>
      <c r="C13" s="4" t="inlineStr">
        <is>
          <t>Vendido</t>
        </is>
      </c>
      <c r="D13" s="4" t="inlineStr">
        <is>
          <t>44</t>
        </is>
      </c>
      <c r="E13" s="5" t="inlineStr">
        <is>
          <t>73.250,00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=HYPERLINK("https://leilaoonline.com.br/lote/detalhe/157024", "080")</f>
      </c>
      <c r="B14" s="4" t="s">
        <f>=HYPERLINK("https://leilaoonline.com.br/lote/detalhe/157024", "veja o vídeo!! TOYOTA/YARIS HB XLPLUSAT; 2018/2019; VERMELHA; ALCO./GASOL. - FUNCIONANDO - IPVA 2022 OK - APROX. 25.419KM")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51.000,00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=HYPERLINK("https://leilaoonline.com.br/lote/detalhe/157027", "081")</f>
      </c>
      <c r="B15" s="4" t="s">
        <f>=HYPERLINK("https://leilaoonline.com.br/lote/detalhe/157027", "veja o vídeo!! HONDA/CB250F TWISTER ABS; 2021/2021; VERMELHA; ALCO.GASOL. - FUNCIONANDO")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13.500,00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=HYPERLINK("https://leilaoonline.com.br/lote/detalhe/157061", "082")</f>
      </c>
      <c r="B16" s="4" t="s">
        <f>=HYPERLINK("https://leilaoonline.com.br/lote/detalhe/157061", "veja o vídeo!! FIAT/FIORINO 1.4 FLEX; 2018/2019; BRANCA; ALCO./GASOL. - FUNCIONANDO - IPVA 2022 OK")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40.500,00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=HYPERLINK("https://leilaoonline.com.br/lote/detalhe/157029", "083")</f>
      </c>
      <c r="B17" s="4" t="s">
        <f>=HYPERLINK("https://leilaoonline.com.br/lote/detalhe/157029", "veja o vídeo!! HYUNDAI/HB20 1.0M 1.0 M; 2018/2018; PRETA; ALCO./GASOL. - FUNCIONANDO - IPVA 2022 OK")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31.250,00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=HYPERLINK("https://leilaoonline.com.br/lote/detalhe/157060", "084")</f>
      </c>
      <c r="B18" s="4" t="s">
        <f>=HYPERLINK("https://leilaoonline.com.br/lote/detalhe/157060", "veja o vídeo!! CHEV/ONIX PLUS 10TAT PR1; 2019/2020; VERMELHA; ALCO./GASOL. - FUNCIONANDO - IPVA 2022 OK - FIPE: 88.172,00")</f>
      </c>
      <c r="C18" s="4" t="inlineStr">
        <is>
          <t>Não vendido</t>
        </is>
      </c>
      <c r="D18" s="4" t="inlineStr">
        <is>
          <t>49</t>
        </is>
      </c>
      <c r="E18" s="5" t="inlineStr">
        <is>
          <t>54.000,00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=HYPERLINK("https://leilaoonline.com.br/lote/detalhe/157181", "085")</f>
      </c>
      <c r="B19" s="4" t="s">
        <f>=HYPERLINK("https://leilaoonline.com.br/lote/detalhe/157181", "veja o vídeo!! FIAT/STRADA HD WK CC E; 2018/2019; BRANCA; ALCO./GASOL. - FUNCIONANDO - IPVA 2022 OK")</f>
      </c>
      <c r="C19" s="4" t="inlineStr">
        <is>
          <t>Vendido</t>
        </is>
      </c>
      <c r="D19" s="4" t="inlineStr">
        <is>
          <t>28</t>
        </is>
      </c>
      <c r="E19" s="5" t="inlineStr">
        <is>
          <t>40.500,00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=HYPERLINK("https://leilaoonline.com.br/lote/detalhe/157022", "086")</f>
      </c>
      <c r="B20" s="4" t="s">
        <f>=HYPERLINK("https://leilaoonline.com.br/lote/detalhe/157022", "veja o vídeo!! CHEV/TRACKER T A LTZ; 2020/2021; PRETA; ALCO./GASOL. - FUNCIONANDO - IPVA 2022 OK - APROX. 26.000KM")</f>
      </c>
      <c r="C20" s="4" t="inlineStr">
        <is>
          <t>Vendido</t>
        </is>
      </c>
      <c r="D20" s="4" t="inlineStr">
        <is>
          <t>93</t>
        </is>
      </c>
      <c r="E20" s="5" t="inlineStr">
        <is>
          <t>72.500,00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=HYPERLINK("https://leilaoonline.com.br/lote/detalhe/157028", "089")</f>
      </c>
      <c r="B21" s="4" t="s">
        <f>=HYPERLINK("https://leilaoonline.com.br/lote/detalhe/157028", "HYUNDAI/HB20 1.0M 1.0 M; 2012/2013; VERMELHA; ALCO./GASOL. - FUNCIONANDO - IPVA 2022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20.250,00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=HYPERLINK("https://leilaoonline.com.br/lote/detalhe/157062", "090")</f>
      </c>
      <c r="B22" s="4" t="s">
        <f>=HYPERLINK("https://leilaoonline.com.br/lote/detalhe/157062", "veja o vídeo!! CHEV/PRISMA 1.4MT LT; 2019/2019; CINZA; ALCO./GASOL. - FUNCIONANDO - IPVA 2022 OK")</f>
      </c>
      <c r="C22" s="4" t="inlineStr">
        <is>
          <t>Não vendido</t>
        </is>
      </c>
      <c r="D22" s="4" t="inlineStr">
        <is>
          <t>28</t>
        </is>
      </c>
      <c r="E22" s="5" t="inlineStr">
        <is>
          <t>40.750,00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=HYPERLINK("https://leilaoonline.com.br/lote/detalhe/157183", "091")</f>
      </c>
      <c r="B23" s="4" t="s">
        <f>=HYPERLINK("https://leilaoonline.com.br/lote/detalhe/157183", "veja o vídeo!! I/MMC OUTLANDER 2.2 D; 2015/2016; BRANCA; DIESEL - FUNC. - IPVA 2022 OK - FIPE: R$ 146.518,00")</f>
      </c>
      <c r="C23" s="4" t="inlineStr">
        <is>
          <t>Não vendido</t>
        </is>
      </c>
      <c r="D23" s="4" t="inlineStr">
        <is>
          <t>43</t>
        </is>
      </c>
      <c r="E23" s="5" t="inlineStr">
        <is>
          <t>58.500,00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=HYPERLINK("https://leilaoonline.com.br/lote/detalhe/157241", "092")</f>
      </c>
      <c r="B24" s="4" t="s">
        <f>=HYPERLINK("https://leilaoonline.com.br/lote/detalhe/157241", "veja o vídeo!! I/AUDI A3 LM 122CV I; 2014/2015; BRANCA; GASOLINA - FUNCIONANDO - IPVA 2022 OK")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25.000,00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=HYPERLINK("https://leilaoonline.com.br/lote/detalhe/157050", "093")</f>
      </c>
      <c r="B25" s="4" t="s">
        <f>=HYPERLINK("https://leilaoonline.com.br/lote/detalhe/157050", "veja o vídeo!! HONDA/CIVIC LXS; 2013/2014; PRATA; ALCO./GASOL. - FUNCIONANDO - IPVA 2022 PAGO")</f>
      </c>
      <c r="C25" s="4" t="inlineStr">
        <is>
          <t>Vendido</t>
        </is>
      </c>
      <c r="D25" s="4" t="inlineStr">
        <is>
          <t>52</t>
        </is>
      </c>
      <c r="E25" s="5" t="inlineStr">
        <is>
          <t>41.000,00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=HYPERLINK("https://leilaoonline.com.br/lote/detalhe/157026", "094")</f>
      </c>
      <c r="B26" s="4" t="s">
        <f>=HYPERLINK("https://leilaoonline.com.br/lote/detalhe/157026", "veja o vídeo!! VW/VIRTUS CL AD; 2019/2019; PRATA; ALCO./GASOL. - FUNCIONANDO - IPVA 2022 OK - APROX. 13.000KM")</f>
      </c>
      <c r="C26" s="4" t="inlineStr">
        <is>
          <t>Vendido</t>
        </is>
      </c>
      <c r="D26" s="4" t="inlineStr">
        <is>
          <t>69</t>
        </is>
      </c>
      <c r="E26" s="5" t="inlineStr">
        <is>
          <t>51.500,00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=HYPERLINK("https://leilaoonline.com.br/lote/detalhe/157039", "096")</f>
      </c>
      <c r="B27" s="4" t="s">
        <f>=HYPERLINK("https://leilaoonline.com.br/lote/detalhe/157039",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73.250,00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=HYPERLINK("https://leilaoonline.com.br/lote/detalhe/157032", "098")</f>
      </c>
      <c r="B28" s="4" t="s">
        <f>=HYPERLINK("https://leilaoonline.com.br/lote/detalhe/157032", "TOYOTA/ETIOS SD XLS; 2014/2014; PRETA; ALCO./GASOL. - FUNCIONANDO - IPVA 2022 OK")</f>
      </c>
      <c r="C28" s="4" t="inlineStr">
        <is>
          <t>Não vendido</t>
        </is>
      </c>
      <c r="D28" s="4" t="inlineStr">
        <is>
          <t>90</t>
        </is>
      </c>
      <c r="E28" s="5" t="inlineStr">
        <is>
          <t>24.750,00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=HYPERLINK("https://leilaoonline.com.br/lote/detalhe/157780", "099")</f>
      </c>
      <c r="B29" s="4" t="s">
        <f>=HYPERLINK("https://leilaoonline.com.br/lote/detalhe/157780", "veja o vídeo!! HYUNDAI/HB20 1.0M COMFOR; 2018/2019; BRANCA; ALCO./GASOL. - FUNCIONANDO - IPVA 2022 OK")</f>
      </c>
      <c r="C29" s="4" t="inlineStr">
        <is>
          <t>Não vendido</t>
        </is>
      </c>
      <c r="D29" s="4" t="inlineStr">
        <is>
          <t>36</t>
        </is>
      </c>
      <c r="E29" s="5" t="inlineStr">
        <is>
          <t>37.250,00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=HYPERLINK("https://leilaoonline.com.br/lote/detalhe/157033", "100")</f>
      </c>
      <c r="B30" s="4" t="s">
        <f>=HYPERLINK("https://leilaoonline.com.br/lote/detalhe/157033", "NISSAN/MARCH 16SV; 2018/2018; BRANCA; ALCO./GASOL. - FUNCIONANDO - IPVA 2022 OK")</f>
      </c>
      <c r="C30" s="4" t="inlineStr">
        <is>
          <t>Não vendido</t>
        </is>
      </c>
      <c r="D30" s="4" t="inlineStr">
        <is>
          <t>22</t>
        </is>
      </c>
      <c r="E30" s="5" t="inlineStr">
        <is>
          <t>34.500,00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=HYPERLINK("https://leilaoonline.com.br/lote/detalhe/157034", "101")</f>
      </c>
      <c r="B31" s="4" t="s">
        <f>=HYPERLINK("https://leilaoonline.com.br/lote/detalhe/157034", "veja o vídeo!! CHEVROLET/ONIX 10MT JOYE; 2017/2018; BRANCA; ALCO./GASOL. - FUNCIONANDO - IPVA 2022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=HYPERLINK("https://leilaoonline.com.br/lote/detalhe/157035", "102")</f>
      </c>
      <c r="B32" s="4" t="s">
        <f>=HYPERLINK("https://leilaoonline.com.br/lote/detalhe/157035", "veja o vídeo!! HONDA/CITY DX FLEX; 2012/2012; PRETA; ALCO./GASOL. - FUNCIONANDO - IPVA 2022 OK")</f>
      </c>
      <c r="C32" s="4" t="inlineStr">
        <is>
          <t>Não vendido</t>
        </is>
      </c>
      <c r="D32" s="4" t="inlineStr">
        <is>
          <t>33</t>
        </is>
      </c>
      <c r="E32" s="5" t="inlineStr">
        <is>
          <t>22.000,00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=HYPERLINK("https://leilaoonline.com.br/lote/detalhe/157036", "104")</f>
      </c>
      <c r="B33" s="4" t="s">
        <f>=HYPERLINK("https://leilaoonline.com.br/lote/detalhe/157036", "veja o vídeo!! I/TOYOTA HILUX SW4 4X2SR; 2013/2013; PRATA; ALCO./GASOL. - FUNCIONANDO - IPVA 2022 OK")</f>
      </c>
      <c r="C33" s="4" t="inlineStr">
        <is>
          <t>Não vendido</t>
        </is>
      </c>
      <c r="D33" s="4" t="inlineStr">
        <is>
          <t>25</t>
        </is>
      </c>
      <c r="E33" s="5" t="inlineStr">
        <is>
          <t>45.750,00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=HYPERLINK("https://leilaoonline.com.br/lote/detalhe/157042", "105")</f>
      </c>
      <c r="B34" s="4" t="s">
        <f>=HYPERLINK("https://leilaoonline.com.br/lote/detalhe/157042", "veja o vídeo!! HONDA/CITY EXL CVT; 2015/2015; BRANCA; ALCO./GASOL. - FUNCIONANDO - IPVA 2022 OK - APROX. 91.000KM - FIPE: 65.492,00")</f>
      </c>
      <c r="C34" s="4" t="inlineStr">
        <is>
          <t>Não 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=HYPERLINK("https://leilaoonline.com.br/lote/detalhe/157037", "106")</f>
      </c>
      <c r="B35" s="4" t="s">
        <f>=HYPERLINK("https://leilaoonline.com.br/lote/detalhe/157037", "veja o vídeo!! RENAULT/SANDERO ZEN10MT; 2019/2020; PRATA; ALCO./GASOL. - FUNCIONANDO - IPVA 2022 OK")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26.250,00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=HYPERLINK("https://leilaoonline.com.br/lote/detalhe/157041", "107")</f>
      </c>
      <c r="B36" s="4" t="s">
        <f>=HYPERLINK("https://leilaoonline.com.br/lote/detalhe/157041", "I/HONDA CITY EX FLEX; 2014/2014; CINZA; ALCO./GASOL. - FUNCIONANDO - IPVA 2022 OK")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=HYPERLINK("https://leilaoonline.com.br/lote/detalhe/157038", "108")</f>
      </c>
      <c r="B37" s="4" t="s">
        <f>=HYPERLINK("https://leilaoonline.com.br/lote/detalhe/157038", "veja o vídeo!! GM/PRISMA MAXX; 2010/2010; PRETA; ALCO./GASOL. - FUNCIONANDO - IPVA 2022 OK")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=HYPERLINK("https://leilaoonline.com.br/lote/detalhe/157040", "109")</f>
      </c>
      <c r="B38" s="4" t="s">
        <f>=HYPERLINK("https://leilaoonline.com.br/lote/detalhe/157040", "CITROEN/C3 GLX 14 FLEX; 2011/2012; PRETA;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=HYPERLINK("https://leilaoonline.com.br/lote/detalhe/157048", "110")</f>
      </c>
      <c r="B39" s="4" t="s">
        <f>=HYPERLINK("https://leilaoonline.com.br/lote/detalhe/157048", "VW/POLO 1.6; 2005/2005; PRATA; ALCO./GASOL. - FUNCIONANDO - IPVA 2022 OK")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=HYPERLINK("https://leilaoonline.com.br/lote/detalhe/157059", "111")</f>
      </c>
      <c r="B40" s="4" t="s">
        <f>=HYPERLINK("https://leilaoonline.com.br/lote/detalhe/157059", "VW/FOX 1.6 HIGHLINE GII; 2013/2014; BRANCA; ALCO./GASOL. - FUNCIONANDO - IPVA 2022 OK")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22.000,00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=HYPERLINK("https://leilaoonline.com.br/lote/detalhe/157045", "113")</f>
      </c>
      <c r="B41" s="4" t="s">
        <f>=HYPERLINK("https://leilaoonline.com.br/lote/detalhe/157045",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26</t>
        </is>
      </c>
      <c r="E41" s="5" t="inlineStr">
        <is>
          <t>31.500,00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=HYPERLINK("https://leilaoonline.com.br/lote/detalhe/157055", "114")</f>
      </c>
      <c r="B42" s="4" t="s">
        <f>=HYPERLINK("https://leilaoonline.com.br/lote/detalhe/157055", "veja o vídeo!! TOYOTA/ETIOS HB XS; 2012/2013; CINZA; ALCO.GASOL. - FUNCIONANDO")</f>
      </c>
      <c r="C42" s="4" t="inlineStr">
        <is>
          <t>Vendido</t>
        </is>
      </c>
      <c r="D42" s="4" t="inlineStr">
        <is>
          <t>53</t>
        </is>
      </c>
      <c r="E42" s="5" t="inlineStr">
        <is>
          <t>27.000,00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=HYPERLINK("https://leilaoonline.com.br/lote/detalhe/157043", "115")</f>
      </c>
      <c r="B43" s="4" t="s">
        <f>=HYPERLINK("https://leilaoonline.com.br/lote/detalhe/157043", "I/HONDA CITY EX FLEX; 2012/2013; PRETA; ALCO./GASOL. - FUNCIONANDO")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19.000,00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=HYPERLINK("https://leilaoonline.com.br/lote/detalhe/157046", "116")</f>
      </c>
      <c r="B44" s="4" t="s">
        <f>=HYPERLINK("https://leilaoonline.com.br/lote/detalhe/157046", "PEUGEOT/207PASSION XR; 2010/2011; CINZA; ALCO./GASOL. - FUNCIONANDO - IPVA 2022 OK")</f>
      </c>
      <c r="C44" s="4" t="inlineStr">
        <is>
          <t>Vendido</t>
        </is>
      </c>
      <c r="D44" s="4" t="inlineStr">
        <is>
          <t>31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=HYPERLINK("https://leilaoonline.com.br/lote/detalhe/157047", "117")</f>
      </c>
      <c r="B45" s="4" t="s">
        <f>=HYPERLINK("https://leilaoonline.com.br/lote/detalhe/157047", "CITROEN/C3 GLX 14 FLEX; 2006/2006; PRETA; ALCO./GASOL. - FUNCIONANDO - IPVA 2022 OK")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12.000,00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=HYPERLINK("https://leilaoonline.com.br/lote/detalhe/157049", "119")</f>
      </c>
      <c r="B46" s="4" t="s">
        <f>=HYPERLINK("https://leilaoonline.com.br/lote/detalhe/157049", "veja o vídeo!! HONDA/HR-V EXL; 2016/2016; PRATA; ALCO./GASOL.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62.750,00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=HYPERLINK("https://leilaoonline.com.br/lote/detalhe/157053", "121")</f>
      </c>
      <c r="B47" s="4" t="s">
        <f>=HYPERLINK("https://leilaoonline.com.br/lote/detalhe/157053", "veja o vídeo!! CHEVROLET/CRUZE LT NB; 2013/2013; PRATA; ALCO./GASOL. - FUNCIONANDO")</f>
      </c>
      <c r="C47" s="4" t="inlineStr">
        <is>
          <t>Não vendido</t>
        </is>
      </c>
      <c r="D47" s="4" t="inlineStr">
        <is>
          <t>55</t>
        </is>
      </c>
      <c r="E47" s="5" t="inlineStr">
        <is>
          <t>28.000,00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=HYPERLINK("https://leilaoonline.com.br/lote/detalhe/157052", "122")</f>
      </c>
      <c r="B48" s="4" t="s">
        <f>=HYPERLINK("https://leilaoonline.com.br/lote/detalhe/157052", "HONDA/FIT EXL CVT; 2014/2015; VERMELHA; ALCO./GASOL. - FUNCIONANDO - IPVA 2022 OK")</f>
      </c>
      <c r="C48" s="4" t="inlineStr">
        <is>
          <t>Não vendido</t>
        </is>
      </c>
      <c r="D48" s="4" t="inlineStr">
        <is>
          <t>7</t>
        </is>
      </c>
      <c r="E48" s="5" t="inlineStr">
        <is>
          <t>35.750,00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=HYPERLINK("https://leilaoonline.com.br/lote/detalhe/157051", "123")</f>
      </c>
      <c r="B49" s="4" t="s">
        <f>=HYPERLINK("https://leilaoonline.com.br/lote/detalhe/157051", "veja o vídeo!! I/VW AMAROK CD 4X4 HIGH; 2012/2012; PRETA; DIESEL - FUNCIONANDO")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42.500,00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=HYPERLINK("https://leilaoonline.com.br/lote/detalhe/157054", "124")</f>
      </c>
      <c r="B50" s="4" t="s">
        <f>=HYPERLINK("https://leilaoonline.com.br/lote/detalhe/157054", "GM/CELTA 2P LIFE; 2006/2007; PRATA; ALCO./GASOL. - FUNCIONANDO - IPVA 2022 OK")</f>
      </c>
      <c r="C50" s="4" t="inlineStr">
        <is>
          <t>Vendido</t>
        </is>
      </c>
      <c r="D50" s="4" t="inlineStr">
        <is>
          <t>30</t>
        </is>
      </c>
      <c r="E50" s="5" t="inlineStr">
        <is>
          <t>12.000,00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=HYPERLINK("https://leilaoonline.com.br/lote/detalhe/157056", "133")</f>
      </c>
      <c r="B51" s="4" t="s">
        <f>=HYPERLINK("https://leilaoonline.com.br/lote/detalhe/157056", "veja o vídeo!! VW/PARATI CELA 1.8; 2008/2009; BRANCA; ALCO./GASOL. - FUNCIONANDO")</f>
      </c>
      <c r="C51" s="4" t="inlineStr">
        <is>
          <t>Não vendido</t>
        </is>
      </c>
      <c r="D51" s="4" t="inlineStr">
        <is>
          <t>8</t>
        </is>
      </c>
      <c r="E51" s="5" t="inlineStr">
        <is>
          <t>12.500,00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=HYPERLINK("https://leilaoonline.com.br/lote/detalhe/157057", "350")</f>
      </c>
      <c r="B52" s="4" t="s">
        <f>=HYPERLINK("https://leilaoonline.com.br/lote/detalhe/157057", "veja o vídeo!! JOGO DE RODAS COM PNEUS ARO 17 COM PNEUS 205/40")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=HYPERLINK("https://leilaoonline.com.br/lote/detalhe/157058", "351")</f>
      </c>
      <c r="B53" s="4" t="s">
        <f>=HYPERLINK("https://leilaoonline.com.br/lote/detalhe/157058", "JOGO DE RODAS DE LIGA MODELO ORBITAL ARO 14 COM PNEUS")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500,00</t>
        </is>
      </c>
      <c r="F53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2026-04-15T17:30:13.00Z</dcterms:created>
  <dc:creator>Tellks Tecnologia</dc:creator>
  <cp:revision>0</cp:revision>
</cp:coreProperties>
</file>