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- SAVEIRO - PNEUS - CONJ. DE TRANSBORDO - SUCATAS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=HYPERLINK("https://leilaoonline.com.br/lote/detalhe/156654", "523")</f>
      </c>
      <c r="B11" s="4" t="s">
        <f>=HYPERLINK("https://leilaoonline.com.br/lote/detalhe/156654", "veja o vídeo!! GUILHOTINA; MEDIDAS: 3,30 DE COMPRIMENTO E 1,45 DE LARGURA")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12.500,00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=HYPERLINK("https://leilaoonline.com.br/lote/detalhe/156655", "524")</f>
      </c>
      <c r="B12" s="4" t="s">
        <f>=HYPERLINK("https://leilaoonline.com.br/lote/detalhe/156655", "veja o vídeo!! PRENSA; 160 T - 1.16X1.85 DE LARGURA E 2.10 DE ALTURA")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=HYPERLINK("https://leilaoonline.com.br/lote/detalhe/156656", "525")</f>
      </c>
      <c r="B13" s="4" t="s">
        <f>=HYPERLINK("https://leilaoonline.com.br/lote/detalhe/156656", "CALANDRA (PEÇAS)")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=HYPERLINK("https://leilaoonline.com.br/lote/detalhe/156657", "526")</f>
      </c>
      <c r="B14" s="4" t="s">
        <f>=HYPERLINK("https://leilaoonline.com.br/lote/detalhe/156657", "FURADEIRA (PEÇAS)")</f>
      </c>
      <c r="C14" s="4" t="inlineStr">
        <is>
          <t>Vendido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=HYPERLINK("https://leilaoonline.com.br/lote/detalhe/156658", "529")</f>
      </c>
      <c r="B15" s="4" t="s">
        <f>=HYPERLINK("https://leilaoonline.com.br/lote/detalhe/156658", "veja o vídeo!! CAMINHONETE LEGALIZADA GM/CHEVROLET C1404; 1976/1976; VERMELHA; GASOLINA")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=HYPERLINK("https://leilaoonline.com.br/lote/detalhe/156661", "532")</f>
      </c>
      <c r="B16" s="4" t="s">
        <f>=HYPERLINK("https://leilaoonline.com.br/lote/detalhe/156661", "APROX. 60 UND DE CADEIRAS ")</f>
      </c>
      <c r="C16" s="4" t="inlineStr">
        <is>
          <t>Vendido</t>
        </is>
      </c>
      <c r="D16" s="4" t="inlineStr">
        <is>
          <t>2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=HYPERLINK("https://leilaoonline.com.br/lote/detalhe/156663", "534")</f>
      </c>
      <c r="B17" s="4" t="s">
        <f>=HYPERLINK("https://leilaoonline.com.br/lote/detalhe/156663", "APROX. 8 TONELADAS DE TUBO; 2,5 POLEGADAS - 1,5 POLEGADA - 2 POLEGADAS - 1 POLEGADA x3/8 - LANCE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1,00</t>
        </is>
      </c>
      <c r="F17" s="4" t="inlineStr">
        <is>
          <t>0.50</t>
        </is>
      </c>
    </row>
    <row collapsed="false" customFormat="false" customHeight="false" hidden="false" ht="12.1" outlineLevel="0" r="18">
      <c r="A18" s="5" t="s">
        <f>=HYPERLINK("https://leilaoonline.com.br/lote/detalhe/156664", "536")</f>
      </c>
      <c r="B18" s="4" t="s">
        <f>=HYPERLINK("https://leilaoonline.com.br/lote/detalhe/156664", "APROX 8 METROS DE ESTEIRA BORRACHA")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=HYPERLINK("https://leilaoonline.com.br/lote/detalhe/156667", "544")</f>
      </c>
      <c r="B19" s="4" t="s">
        <f>=HYPERLINK("https://leilaoonline.com.br/lote/detalhe/156667", "2 UND DE PNEUS AGRÍCOLAS; 560/60 R22.5")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=HYPERLINK("https://leilaoonline.com.br/lote/detalhe/156668", "545")</f>
      </c>
      <c r="B20" s="4" t="s">
        <f>=HYPERLINK("https://leilaoonline.com.br/lote/detalhe/156668", "3 UND DE PNEUS AGRÍCOLAS; 650/75 R-32")</f>
      </c>
      <c r="C20" s="4" t="inlineStr">
        <is>
          <t>Vendido</t>
        </is>
      </c>
      <c r="D20" s="4" t="inlineStr">
        <is>
          <t>40</t>
        </is>
      </c>
      <c r="E20" s="5" t="inlineStr">
        <is>
          <t>6.850,00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=HYPERLINK("https://leilaoonline.com.br/lote/detalhe/156669", "549")</f>
      </c>
      <c r="B21" s="4" t="s">
        <f>=HYPERLINK("https://leilaoonline.com.br/lote/detalhe/156669", "10 UND DE PNEUS AGRÍCOLAS; 710/70 R-38")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=HYPERLINK("https://leilaoonline.com.br/lote/detalhe/156670", "550")</f>
      </c>
      <c r="B22" s="4" t="s">
        <f>=HYPERLINK("https://leilaoonline.com.br/lote/detalhe/156670", "2 UND DE PNEUS AGRÍCOLAS; 650/60-38")</f>
      </c>
      <c r="C22" s="4" t="inlineStr">
        <is>
          <t>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=HYPERLINK("https://leilaoonline.com.br/lote/detalhe/156671", "551")</f>
      </c>
      <c r="B23" s="4" t="s">
        <f>=HYPERLINK("https://leilaoonline.com.br/lote/detalhe/156671", "13 UND DE PNEUS AGRÍCOLAS; 600/65 R-28")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=HYPERLINK("https://leilaoonline.com.br/lote/detalhe/156672", "552")</f>
      </c>
      <c r="B24" s="4" t="s">
        <f>=HYPERLINK("https://leilaoonline.com.br/lote/detalhe/156672", "4 UND DE PNEUS AGRÍCOLAS; 13.6-38")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=HYPERLINK("https://leilaoonline.com.br/lote/detalhe/156673", "553")</f>
      </c>
      <c r="B25" s="4" t="s">
        <f>=HYPERLINK("https://leilaoonline.com.br/lote/detalhe/156673", "2 UND DE PNEUS AGRÍCOLAS; 380/80 R-38")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=HYPERLINK("https://leilaoonline.com.br/lote/detalhe/156674", "556")</f>
      </c>
      <c r="B26" s="4" t="s">
        <f>=HYPERLINK("https://leilaoonline.com.br/lote/detalhe/156674", "6 UND DE PNEUS AGRÍCOLAS; 24.5-32")</f>
      </c>
      <c r="C26" s="4" t="inlineStr">
        <is>
          <t>Vendido</t>
        </is>
      </c>
      <c r="D26" s="4" t="inlineStr">
        <is>
          <t>42</t>
        </is>
      </c>
      <c r="E26" s="5" t="inlineStr">
        <is>
          <t>12.250,00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=HYPERLINK("https://leilaoonline.com.br/lote/detalhe/156675", "558")</f>
      </c>
      <c r="B27" s="4" t="s">
        <f>=HYPERLINK("https://leilaoonline.com.br/lote/detalhe/156675", "2 UND DE PNEUS AGRÍCOLAS; 380/90 R-46")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=HYPERLINK("https://leilaoonline.com.br/lote/detalhe/156677", "567")</f>
      </c>
      <c r="B28" s="4" t="s">
        <f>=HYPERLINK("https://leilaoonline.com.br/lote/detalhe/156677", "4 UND DE PNEUS AGRÍCOLAS; 540/80 R-38")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=HYPERLINK("https://leilaoonline.com.br/lote/detalhe/156678", "571")</f>
      </c>
      <c r="B29" s="4" t="s">
        <f>=HYPERLINK("https://leilaoonline.com.br/lote/detalhe/156678", "5 UND DE PNEUS RODOVIARIOS; 385/95 R-24")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=HYPERLINK("https://leilaoonline.com.br/lote/detalhe/157084", "573")</f>
      </c>
      <c r="B30" s="4" t="s">
        <f>=HYPERLINK("https://leilaoonline.com.br/lote/detalhe/157084", "63 UND DE PNEUS RODOVIARIOS; 275/80 R-22.5")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=HYPERLINK("https://leilaoonline.com.br/lote/detalhe/156680", "578")</f>
      </c>
      <c r="B31" s="4" t="s">
        <f>=HYPERLINK("https://leilaoonline.com.br/lote/detalhe/156680", "10 UND DE PNEUS AGRÍCOLAS; 600/50 22.5")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=HYPERLINK("https://leilaoonline.com.br/lote/detalhe/156681", "579")</f>
      </c>
      <c r="B32" s="4" t="s">
        <f>=HYPERLINK("https://leilaoonline.com.br/lote/detalhe/156681", "11 UND DE PNEUS DIVERSOS MAQUINAS; 35.5LB32")</f>
      </c>
      <c r="C32" s="4" t="inlineStr">
        <is>
          <t>Vendido</t>
        </is>
      </c>
      <c r="D32" s="4" t="inlineStr">
        <is>
          <t>11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=HYPERLINK("https://leilaoonline.com.br/lote/detalhe/156683", "581")</f>
      </c>
      <c r="B33" s="4" t="s">
        <f>=HYPERLINK("https://leilaoonline.com.br/lote/detalhe/156683", "CARROCERIA DE MADEIRA ")</f>
      </c>
      <c r="C33" s="4" t="inlineStr">
        <is>
          <t>Vendido</t>
        </is>
      </c>
      <c r="D33" s="4" t="inlineStr">
        <is>
          <t>17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=HYPERLINK("https://leilaoonline.com.br/lote/detalhe/156684", "582")</f>
      </c>
      <c r="B34" s="4" t="s">
        <f>=HYPERLINK("https://leilaoonline.com.br/lote/detalhe/156684", "21 UND DE CAMPANAS")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=HYPERLINK("https://leilaoonline.com.br/lote/detalhe/156685", "583")</f>
      </c>
      <c r="B35" s="4" t="s">
        <f>=HYPERLINK("https://leilaoonline.com.br/lote/detalhe/156685", "4 UND DE PNEUS AGRÍCOLAS; 15.5-38 - GOODYEAR - DYNA TORQUE III")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=HYPERLINK("https://leilaoonline.com.br/lote/detalhe/156692", "584")</f>
      </c>
      <c r="B36" s="4" t="s">
        <f>=HYPERLINK("https://leilaoonline.com.br/lote/detalhe/156692", "4 TONELADAS DE BALANÇA DESMONTADA - VIGAS DE 6 METROS - LANCE POR KG")</f>
      </c>
      <c r="C36" s="4" t="inlineStr">
        <is>
          <t>Vendido</t>
        </is>
      </c>
      <c r="D36" s="4" t="inlineStr">
        <is>
          <t>6</t>
        </is>
      </c>
      <c r="E36" s="5" t="inlineStr">
        <is>
          <t>12.000,00</t>
        </is>
      </c>
      <c r="F36" s="4" t="inlineStr">
        <is>
          <t>0.50</t>
        </is>
      </c>
    </row>
    <row collapsed="false" customFormat="false" customHeight="false" hidden="false" ht="12.1" outlineLevel="0" r="37">
      <c r="A37" s="5" t="s">
        <f>=HYPERLINK("https://leilaoonline.com.br/lote/detalhe/156694", "585")</f>
      </c>
      <c r="B37" s="4" t="s">
        <f>=HYPERLINK("https://leilaoonline.com.br/lote/detalhe/156694", "LOTE COM 3 UN BOLSA SUSPENSÃO AR")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=HYPERLINK("https://leilaoonline.com.br/lote/detalhe/156695", "586")</f>
      </c>
      <c r="B38" s="4" t="s">
        <f>=HYPERLINK("https://leilaoonline.com.br/lote/detalhe/156695", "183KG DE BUCHAS - LANCE POR 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1,00</t>
        </is>
      </c>
      <c r="F38" s="4" t="inlineStr">
        <is>
          <t>0.50</t>
        </is>
      </c>
    </row>
    <row collapsed="false" customFormat="false" customHeight="false" hidden="false" ht="12.1" outlineLevel="0" r="39">
      <c r="A39" s="5" t="s">
        <f>=HYPERLINK("https://leilaoonline.com.br/lote/detalhe/156696", "587")</f>
      </c>
      <c r="B39" s="4" t="s">
        <f>=HYPERLINK("https://leilaoonline.com.br/lote/detalhe/156696", "LOTE COM 3 UN DE BUJÃO")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=HYPERLINK("https://leilaoonline.com.br/lote/detalhe/156697", "588")</f>
      </c>
      <c r="B40" s="4" t="s">
        <f>=HYPERLINK("https://leilaoonline.com.br/lote/detalhe/156697", "LOTE COM 2 UN DE BUJÃO GLP")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=HYPERLINK("https://leilaoonline.com.br/lote/detalhe/156701", "592")</f>
      </c>
      <c r="B41" s="4" t="s">
        <f>=HYPERLINK("https://leilaoonline.com.br/lote/detalhe/156701", "CAIXA DE FERRAMENTAS")</f>
      </c>
      <c r="C41" s="4" t="inlineStr">
        <is>
          <t>Vendido</t>
        </is>
      </c>
      <c r="D41" s="4" t="inlineStr">
        <is>
          <t>3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=HYPERLINK("https://leilaoonline.com.br/lote/detalhe/156702", "593")</f>
      </c>
      <c r="B42" s="4" t="s">
        <f>=HYPERLINK("https://leilaoonline.com.br/lote/detalhe/156702", "veja o vídeo!! CAMINHÃO VOLVO ROLLON/VM 260 6X2R; 2009/2010; VERMELHA; DIESEL - IPVA 2022 OK")</f>
      </c>
      <c r="C42" s="4" t="inlineStr">
        <is>
          <t>Vendido</t>
        </is>
      </c>
      <c r="D42" s="4" t="inlineStr">
        <is>
          <t>150</t>
        </is>
      </c>
      <c r="E42" s="5" t="inlineStr">
        <is>
          <t>141.000,00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=HYPERLINK("https://leilaoonline.com.br/lote/detalhe/156703", "594")</f>
      </c>
      <c r="B43" s="4" t="s">
        <f>=HYPERLINK("https://leilaoonline.com.br/lote/detalhe/156703", "LOTE COM APROX. 10 UN DE CAVALETE")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=HYPERLINK("https://leilaoonline.com.br/lote/detalhe/156705", "595")</f>
      </c>
      <c r="B44" s="4" t="s">
        <f>=HYPERLINK("https://leilaoonline.com.br/lote/detalhe/156705", "162 KG DE CHAPA GARIMPO - LANCE POR KG")</f>
      </c>
      <c r="C44" s="4" t="inlineStr">
        <is>
          <t>Vendido</t>
        </is>
      </c>
      <c r="D44" s="4" t="inlineStr">
        <is>
          <t>4</t>
        </is>
      </c>
      <c r="E44" s="5" t="inlineStr">
        <is>
          <t>324,00</t>
        </is>
      </c>
      <c r="F44" s="4" t="inlineStr">
        <is>
          <t>0.50</t>
        </is>
      </c>
    </row>
    <row collapsed="false" customFormat="false" customHeight="false" hidden="false" ht="12.1" outlineLevel="0" r="45">
      <c r="A45" s="5" t="s">
        <f>=HYPERLINK("https://leilaoonline.com.br/lote/detalhe/156708", "596")</f>
      </c>
      <c r="B45" s="4" t="s">
        <f>=HYPERLINK("https://leilaoonline.com.br/lote/detalhe/156708", "LOTE COM 16 UND DE COMANDOS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=HYPERLINK("https://leilaoonline.com.br/lote/detalhe/156711", "597")</f>
      </c>
      <c r="B46" s="4" t="s">
        <f>=HYPERLINK("https://leilaoonline.com.br/lote/detalhe/156711", "CONJUNTO DE TRANSBORDO DE CANA; MARCA SERMAG; PNEUS 600/50-22,5")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=HYPERLINK("https://leilaoonline.com.br/lote/detalhe/156714", "598")</f>
      </c>
      <c r="B47" s="4" t="s">
        <f>=HYPERLINK("https://leilaoonline.com.br/lote/detalhe/156714", "LOTE COM 10 UN DE CONTROLADO PDCP6500")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=HYPERLINK("https://leilaoonline.com.br/lote/detalhe/156716", "599")</f>
      </c>
      <c r="B48" s="4" t="s">
        <f>=HYPERLINK("https://leilaoonline.com.br/lote/detalhe/156716", "DISJUNTOR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=HYPERLINK("https://leilaoonline.com.br/lote/detalhe/156717", "600")</f>
      </c>
      <c r="B49" s="4" t="s">
        <f>=HYPERLINK("https://leilaoonline.com.br/lote/detalhe/156717", "EIXO; 1,2 METROS; 19.5 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=HYPERLINK("https://leilaoonline.com.br/lote/detalhe/156720", "601")</f>
      </c>
      <c r="B50" s="4" t="s">
        <f>=HYPERLINK("https://leilaoonline.com.br/lote/detalhe/156720", "EXPOSITOR DE CARVÃO")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=HYPERLINK("https://leilaoonline.com.br/lote/detalhe/156721", "602")</f>
      </c>
      <c r="B51" s="4" t="s">
        <f>=HYPERLINK("https://leilaoonline.com.br/lote/detalhe/156721", "HÉLICE AGRÍCOLA")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=HYPERLINK("https://leilaoonline.com.br/lote/detalhe/156723", "603")</f>
      </c>
      <c r="B52" s="4" t="s">
        <f>=HYPERLINK("https://leilaoonline.com.br/lote/detalhe/156723", "LOTE COM 15 UN DE MÁQUINAS ESCRITÓRIO")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=HYPERLINK("https://leilaoonline.com.br/lote/detalhe/156725", "604")</f>
      </c>
      <c r="B53" s="4" t="s">
        <f>=HYPERLINK("https://leilaoonline.com.br/lote/detalhe/156725", "SERVO EMBREAGEM VOLVO EDC KONGSBERG")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=HYPERLINK("https://leilaoonline.com.br/lote/detalhe/156727", "605")</f>
      </c>
      <c r="B54" s="4" t="s">
        <f>=HYPERLINK("https://leilaoonline.com.br/lote/detalhe/156727", "LOTE COM 16 UN DE PEÇAS DE TECNIL")</f>
      </c>
      <c r="C54" s="4" t="inlineStr">
        <is>
          <t>Vendido</t>
        </is>
      </c>
      <c r="D54" s="4" t="inlineStr">
        <is>
          <t>3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=HYPERLINK("https://leilaoonline.com.br/lote/detalhe/156729", "606")</f>
      </c>
      <c r="B55" s="4" t="s">
        <f>=HYPERLINK("https://leilaoonline.com.br/lote/detalhe/156729", "LOTE COM 19 UN DE PISTÕES DIVERSOS; 425 KG - LANCE POR KG")</f>
      </c>
      <c r="C55" s="4" t="inlineStr">
        <is>
          <t>Vendido</t>
        </is>
      </c>
      <c r="D55" s="4" t="inlineStr">
        <is>
          <t>5</t>
        </is>
      </c>
      <c r="E55" s="5" t="inlineStr">
        <is>
          <t>1.062,50</t>
        </is>
      </c>
      <c r="F55" s="4" t="inlineStr">
        <is>
          <t>0.50</t>
        </is>
      </c>
    </row>
    <row collapsed="false" customFormat="false" customHeight="false" hidden="false" ht="12.1" outlineLevel="0" r="56">
      <c r="A56" s="5" t="s">
        <f>=HYPERLINK("https://leilaoonline.com.br/lote/detalhe/156731", "607")</f>
      </c>
      <c r="B56" s="4" t="s">
        <f>=HYPERLINK("https://leilaoonline.com.br/lote/detalhe/156731", "RESERVATÓRIO DE ÁGUA")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=HYPERLINK("https://leilaoonline.com.br/lote/detalhe/156734", "608")</f>
      </c>
      <c r="B57" s="4" t="s">
        <f>=HYPERLINK("https://leilaoonline.com.br/lote/detalhe/156734", "VW/ SAVEIRO CS ST MB,  2015/2016, BRANCA, ALCOOL/GASOLINA - IPVA 2022 OK")</f>
      </c>
      <c r="C57" s="4" t="inlineStr">
        <is>
          <t>Vendido</t>
        </is>
      </c>
      <c r="D57" s="4" t="inlineStr">
        <is>
          <t>35</t>
        </is>
      </c>
      <c r="E57" s="5" t="inlineStr">
        <is>
          <t>26.500,00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=HYPERLINK("https://leilaoonline.com.br/lote/detalhe/156735", "609")</f>
      </c>
      <c r="B58" s="4" t="s">
        <f>=HYPERLINK("https://leilaoonline.com.br/lote/detalhe/156735", "SPRAYER CONTROL JACTO")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=HYPERLINK("https://leilaoonline.com.br/lote/detalhe/156736", "610")</f>
      </c>
      <c r="B59" s="4" t="s">
        <f>=HYPERLINK("https://leilaoonline.com.br/lote/detalhe/156736", "LOTE COM 3 UN DE TANQUE 45L")</f>
      </c>
      <c r="C59" s="4" t="inlineStr">
        <is>
          <t>Vendido</t>
        </is>
      </c>
      <c r="D59" s="4" t="inlineStr">
        <is>
          <t>9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=HYPERLINK("https://leilaoonline.com.br/lote/detalhe/156737", "611")</f>
      </c>
      <c r="B60" s="4" t="s">
        <f>=HYPERLINK("https://leilaoonline.com.br/lote/detalhe/156737", "LOTE COM APROX. 18 UN DE TECLADOS")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=HYPERLINK("https://leilaoonline.com.br/lote/detalhe/156738", "612")</f>
      </c>
      <c r="B61" s="4" t="s">
        <f>=HYPERLINK("https://leilaoonline.com.br/lote/detalhe/156738", "200KG DE TELA - LANCE POR KG")</f>
      </c>
      <c r="C61" s="4" t="inlineStr">
        <is>
          <t>Vendido</t>
        </is>
      </c>
      <c r="D61" s="4" t="inlineStr">
        <is>
          <t>3</t>
        </is>
      </c>
      <c r="E61" s="5" t="inlineStr">
        <is>
          <t>300,00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=HYPERLINK("https://leilaoonline.com.br/lote/detalhe/156739", "613")</f>
      </c>
      <c r="B62" s="4" t="s">
        <f>=HYPERLINK("https://leilaoonline.com.br/lote/detalhe/156739", "945 KG DE TUBOS - LANCE POR 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=HYPERLINK("https://leilaoonline.com.br/lote/detalhe/156740", "614")</f>
      </c>
      <c r="B63" s="4" t="s">
        <f>=HYPERLINK("https://leilaoonline.com.br/lote/detalhe/156740", "825 KG DE TUBOS; CHAPAS; VIGAS - LANCE POR KG")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=HYPERLINK("https://leilaoonline.com.br/lote/detalhe/156769", "615")</f>
      </c>
      <c r="B64" s="4" t="s">
        <f>=HYPERLINK("https://leilaoonline.com.br/lote/detalhe/156769", "LOTE COM 5 UND DE RODA AGRÍCOLA PARA COLHEDORA JOHN DEERE 20X42 NOVA")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=HYPERLINK("https://leilaoonline.com.br/lote/detalhe/156774", "616")</f>
      </c>
      <c r="B65" s="4" t="s">
        <f>=HYPERLINK("https://leilaoonline.com.br/lote/detalhe/156774", "LOTE COM 5 UND DE RODA AGRÍCOLA PARA COLHEDORA JOHN DEERE 20X42 NOVA")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=HYPERLINK("https://leilaoonline.com.br/lote/detalhe/156776", "617")</f>
      </c>
      <c r="B66" s="4" t="s">
        <f>=HYPERLINK("https://leilaoonline.com.br/lote/detalhe/156776", "LOTE COM 5 UND DE RODA AGRÍCOLA PARA COLHEDORA JOHN DEERE 20X42 NOVA")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=HYPERLINK("https://leilaoonline.com.br/lote/detalhe/156777", "618")</f>
      </c>
      <c r="B67" s="4" t="s">
        <f>=HYPERLINK("https://leilaoonline.com.br/lote/detalhe/156777", "LOTE COM 4 UND DE ARQUIVOS")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=HYPERLINK("https://leilaoonline.com.br/lote/detalhe/156778", "619")</f>
      </c>
      <c r="B68" s="4" t="s">
        <f>=HYPERLINK("https://leilaoonline.com.br/lote/detalhe/156778", "LOTE COM 2 UND DE BANCO AGRÍCOLA")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=HYPERLINK("https://leilaoonline.com.br/lote/detalhe/156779", "620")</f>
      </c>
      <c r="B69" s="4" t="s">
        <f>=HYPERLINK("https://leilaoonline.com.br/lote/detalhe/156779", "LOTE COM 2 UND DE BANCO AUTOMOTIVO")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=HYPERLINK("https://leilaoonline.com.br/lote/detalhe/156780", "621")</f>
      </c>
      <c r="B70" s="4" t="s">
        <f>=HYPERLINK("https://leilaoonline.com.br/lote/detalhe/156780", "LOTE COM APROX. 10 UND DE CABO DE AÇO")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=HYPERLINK("https://leilaoonline.com.br/lote/detalhe/156781", "622")</f>
      </c>
      <c r="B71" s="4" t="s">
        <f>=HYPERLINK("https://leilaoonline.com.br/lote/detalhe/156781", "1.180KG DE CANTONEIRA DE METAL - LANCE POR KG")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1,00</t>
        </is>
      </c>
      <c r="F71" s="4" t="inlineStr">
        <is>
          <t>0.50</t>
        </is>
      </c>
    </row>
    <row collapsed="false" customFormat="false" customHeight="false" hidden="false" ht="12.1" outlineLevel="0" r="72">
      <c r="A72" s="5" t="s">
        <f>=HYPERLINK("https://leilaoonline.com.br/lote/detalhe/156782", "623")</f>
      </c>
      <c r="B72" s="4" t="s">
        <f>=HYPERLINK("https://leilaoonline.com.br/lote/detalhe/156782", "COLUNA DE DIREÇÃO")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=HYPERLINK("https://leilaoonline.com.br/lote/detalhe/156783", "624")</f>
      </c>
      <c r="B73" s="4" t="s">
        <f>=HYPERLINK("https://leilaoonline.com.br/lote/detalhe/156783", "LOTE COM APROX. 18 UND DE COMPRESSOR PARA REFRIGERAÇÃO")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=HYPERLINK("https://leilaoonline.com.br/lote/detalhe/156784", "625")</f>
      </c>
      <c r="B74" s="4" t="s">
        <f>=HYPERLINK("https://leilaoonline.com.br/lote/detalhe/156784", "LOTE COM 25 UND DE CUBOS; 725KG - LANCE POR KG")</f>
      </c>
      <c r="C74" s="4" t="inlineStr">
        <is>
          <t>Vendido</t>
        </is>
      </c>
      <c r="D74" s="4" t="inlineStr">
        <is>
          <t>18</t>
        </is>
      </c>
      <c r="E74" s="5" t="inlineStr">
        <is>
          <t>3.117,50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=HYPERLINK("https://leilaoonline.com.br/lote/detalhe/156785", "626")</f>
      </c>
      <c r="B75" s="4" t="s">
        <f>=HYPERLINK("https://leilaoonline.com.br/lote/detalhe/156785", "LOTE COM 25 UND DE CUBOS; 725KG - LANCE POR KG")</f>
      </c>
      <c r="C75" s="4" t="inlineStr">
        <is>
          <t>Vendido</t>
        </is>
      </c>
      <c r="D75" s="4" t="inlineStr">
        <is>
          <t>18</t>
        </is>
      </c>
      <c r="E75" s="5" t="inlineStr">
        <is>
          <t>3.117,50</t>
        </is>
      </c>
      <c r="F75" s="4" t="inlineStr">
        <is>
          <t>0.10</t>
        </is>
      </c>
    </row>
    <row collapsed="false" customFormat="false" customHeight="false" hidden="false" ht="12.1" outlineLevel="0" r="76">
      <c r="A76" s="5" t="s">
        <f>=HYPERLINK("https://leilaoonline.com.br/lote/detalhe/156786", "627")</f>
      </c>
      <c r="B76" s="4" t="s">
        <f>=HYPERLINK("https://leilaoonline.com.br/lote/detalhe/156786", "LOTE COM 25 UND DE CUBOS; 725KG - LANCE POR KG")</f>
      </c>
      <c r="C76" s="4" t="inlineStr">
        <is>
          <t>Vendido</t>
        </is>
      </c>
      <c r="D76" s="4" t="inlineStr">
        <is>
          <t>19</t>
        </is>
      </c>
      <c r="E76" s="5" t="inlineStr">
        <is>
          <t>3.117,50</t>
        </is>
      </c>
      <c r="F76" s="4" t="inlineStr">
        <is>
          <t>0.10</t>
        </is>
      </c>
    </row>
    <row collapsed="false" customFormat="false" customHeight="false" hidden="false" ht="12.1" outlineLevel="0" r="77">
      <c r="A77" s="5" t="s">
        <f>=HYPERLINK("https://leilaoonline.com.br/lote/detalhe/156787", "628")</f>
      </c>
      <c r="B77" s="4" t="s">
        <f>=HYPERLINK("https://leilaoonline.com.br/lote/detalhe/156787", "LOTE COM 25 UND DE CUBOS; 725KG - LANCE POR KG")</f>
      </c>
      <c r="C77" s="4" t="inlineStr">
        <is>
          <t>Vendido</t>
        </is>
      </c>
      <c r="D77" s="4" t="inlineStr">
        <is>
          <t>20</t>
        </is>
      </c>
      <c r="E77" s="5" t="inlineStr">
        <is>
          <t>3.190,00</t>
        </is>
      </c>
      <c r="F77" s="4" t="inlineStr">
        <is>
          <t>0.10</t>
        </is>
      </c>
    </row>
    <row collapsed="false" customFormat="false" customHeight="false" hidden="false" ht="12.1" outlineLevel="0" r="78">
      <c r="A78" s="5" t="s">
        <f>=HYPERLINK("https://leilaoonline.com.br/lote/detalhe/156788", "629")</f>
      </c>
      <c r="B78" s="4" t="s">
        <f>=HYPERLINK("https://leilaoonline.com.br/lote/detalhe/156788", "MÁQUINA DE SOLDA DE PEÇAS")</f>
      </c>
      <c r="C78" s="4" t="inlineStr">
        <is>
          <t>Vendido</t>
        </is>
      </c>
      <c r="D78" s="4" t="inlineStr">
        <is>
          <t>9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=HYPERLINK("https://leilaoonline.com.br/lote/detalhe/156789", "630")</f>
      </c>
      <c r="B79" s="4" t="s">
        <f>=HYPERLINK("https://leilaoonline.com.br/lote/detalhe/156789", "LOTE COM 3 UND DE MÓVEIS DE ESCRITÓRIO")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=HYPERLINK("https://leilaoonline.com.br/lote/detalhe/156791", "631")</f>
      </c>
      <c r="B80" s="4" t="s">
        <f>=HYPERLINK("https://leilaoonline.com.br/lote/detalhe/156791", "LOTE COM APROX. 60 UND DE PEÇAS DE MOTORES DIVERSOS")</f>
      </c>
      <c r="C80" s="4" t="inlineStr">
        <is>
          <t>Não vendido</t>
        </is>
      </c>
      <c r="D80" s="4" t="inlineStr">
        <is>
          <t>17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=HYPERLINK("https://leilaoonline.com.br/lote/detalhe/156792", "632")</f>
      </c>
      <c r="B81" s="4" t="s">
        <f>=HYPERLINK("https://leilaoonline.com.br/lote/detalhe/156792", "PEDAL")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=HYPERLINK("https://leilaoonline.com.br/lote/detalhe/156793", "633")</f>
      </c>
      <c r="B82" s="4" t="s">
        <f>=HYPERLINK("https://leilaoonline.com.br/lote/detalhe/156793", "LOTE COM 2 UND DE PNEUS PIRELLI CINTURATO P7 - MEDIDA 245/40 R18")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=HYPERLINK("https://leilaoonline.com.br/lote/detalhe/156794", "634")</f>
      </c>
      <c r="B83" s="4" t="s">
        <f>=HYPERLINK("https://leilaoonline.com.br/lote/detalhe/156794", "LOTE COM 5 UND DE RADIADORES")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=HYPERLINK("https://leilaoonline.com.br/lote/detalhe/156795", "635")</f>
      </c>
      <c r="B84" s="4" t="s">
        <f>=HYPERLINK("https://leilaoonline.com.br/lote/detalhe/156795", "LOTE COM 2 UND DE RODA AGRÍCOLA PARA COLHEDORA JOHN DEERE 16X38")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=HYPERLINK("https://leilaoonline.com.br/lote/detalhe/156796", "636")</f>
      </c>
      <c r="B85" s="4" t="s">
        <f>=HYPERLINK("https://leilaoonline.com.br/lote/detalhe/156796", "LOTE COM 4 UND DE RODAS PORSCHE ORIGINAL COM PNEUS 255/50 R-19")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=HYPERLINK("https://leilaoonline.com.br/lote/detalhe/157184", "637")</f>
      </c>
      <c r="B86" s="4" t="s">
        <f>=HYPERLINK("https://leilaoonline.com.br/lote/detalhe/157184", "LOTE COM APROX. 100 UND DE TAMBORES DE 200 LITROS - LANCE POR UND")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20,00</t>
        </is>
      </c>
      <c r="F86" s="4" t="inlineStr">
        <is>
          <t>5.00</t>
        </is>
      </c>
    </row>
    <row collapsed="false" customFormat="false" customHeight="false" hidden="false" ht="12.1" outlineLevel="0" r="87">
      <c r="A87" s="5" t="s">
        <f>=HYPERLINK("https://leilaoonline.com.br/lote/detalhe/157185", "638")</f>
      </c>
      <c r="B87" s="4" t="s">
        <f>=HYPERLINK("https://leilaoonline.com.br/lote/detalhe/157185", "LOTE COM 100 UND DE RODAS 1100 X 22 - LANCE POR UND")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=HYPERLINK("https://leilaoonline.com.br/lote/detalhe/157186", "639")</f>
      </c>
      <c r="B88" s="4" t="s">
        <f>=HYPERLINK("https://leilaoonline.com.br/lote/detalhe/157186", "LOTE COM 100 UND DE RODAS 1100 X 22 - LANCE POR UND")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=HYPERLINK("https://leilaoonline.com.br/lote/detalhe/157187", "640")</f>
      </c>
      <c r="B89" s="4" t="s">
        <f>=HYPERLINK("https://leilaoonline.com.br/lote/detalhe/157187", "LOTE COM 100 UND DE RODAS 1100 X 22 - LANCE POR UND")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=HYPERLINK("https://leilaoonline.com.br/lote/detalhe/157775", "641")</f>
      </c>
      <c r="B90" s="4" t="s">
        <f>=HYPERLINK("https://leilaoonline.com.br/lote/detalhe/157775", "LOTE COM 9 PESOS DE RODA DE TRATOR JOHN DEERE 49KG CADA - LANCE POR UND ")</f>
      </c>
      <c r="C90" s="4" t="inlineStr">
        <is>
          <t>Vendido</t>
        </is>
      </c>
      <c r="D90" s="4" t="inlineStr">
        <is>
          <t>7</t>
        </is>
      </c>
      <c r="E90" s="5" t="inlineStr">
        <is>
          <t>2.025,00</t>
        </is>
      </c>
      <c r="F90" s="4" t="inlineStr">
        <is>
          <t>25.00</t>
        </is>
      </c>
    </row>
    <row collapsed="false" customFormat="false" customHeight="false" hidden="false" ht="12.1" outlineLevel="0" r="91">
      <c r="A91" s="5" t="s">
        <f>=HYPERLINK("https://leilaoonline.com.br/lote/detalhe/157777", "642")</f>
      </c>
      <c r="B91" s="4" t="s">
        <f>=HYPERLINK("https://leilaoonline.com.br/lote/detalhe/157777", "TORNO TMA 260")</f>
      </c>
      <c r="C91" s="4" t="inlineStr">
        <is>
          <t>Vendido</t>
        </is>
      </c>
      <c r="D91" s="4" t="inlineStr">
        <is>
          <t>22</t>
        </is>
      </c>
      <c r="E91" s="5" t="inlineStr">
        <is>
          <t>6.250,00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=HYPERLINK("https://leilaoonline.com.br/lote/detalhe/157778", "643")</f>
      </c>
      <c r="B92" s="4" t="s">
        <f>=HYPERLINK("https://leilaoonline.com.br/lote/detalhe/157778", "TORNO TMU 350")</f>
      </c>
      <c r="C92" s="4" t="inlineStr">
        <is>
          <t>Vendido</t>
        </is>
      </c>
      <c r="D92" s="4" t="inlineStr">
        <is>
          <t>34</t>
        </is>
      </c>
      <c r="E92" s="5" t="inlineStr">
        <is>
          <t>9.250,00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=HYPERLINK("https://leilaoonline.com.br/lote/detalhe/157779", "644")</f>
      </c>
      <c r="B93" s="4" t="s">
        <f>=HYPERLINK("https://leilaoonline.com.br/lote/detalhe/157779", "TORNO PROMECA IM 500")</f>
      </c>
      <c r="C93" s="4" t="inlineStr">
        <is>
          <t>Vendido</t>
        </is>
      </c>
      <c r="D93" s="4" t="inlineStr">
        <is>
          <t>40</t>
        </is>
      </c>
      <c r="E93" s="5" t="inlineStr">
        <is>
          <t>10.750,00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=HYPERLINK("https://leilaoonline.com.br/lote/detalhe/157781", "645")</f>
      </c>
      <c r="B94" s="4" t="s">
        <f>=HYPERLINK("https://leilaoonline.com.br/lote/detalhe/157781", "veja o vídeo!! TRATOR EMPILHADEIRA")</f>
      </c>
      <c r="C94" s="4" t="inlineStr">
        <is>
          <t>Não vendido</t>
        </is>
      </c>
      <c r="D94" s="4" t="inlineStr">
        <is>
          <t>18</t>
        </is>
      </c>
      <c r="E94" s="5" t="inlineStr">
        <is>
          <t>20.000,00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2026-04-18T10:48:24.00Z</dcterms:created>
  <dc:creator>Tellks Tecnologia</dc:creator>
  <cp:revision>0</cp:revision>
</cp:coreProperties>
</file>