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e Ford • Strada W. • L200 Triton • S10 • Hb20s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=HYPERLINK("https://leilaoonline.com.br/lote/detalhe/151414", "062")</f>
      </c>
      <c r="B11" s="4" t="s">
        <f>=HYPERLINK("https://leilaoonline.com.br/lote/detalhe/151414", "VW/SAVEIRO CS TL MB; 2014/2015; BRANCA; ALCO./GASOL. - FUNCIONANDO - IPVA 2022 OK")</f>
      </c>
      <c r="C11" s="4" t="inlineStr">
        <is>
          <t>Vendido</t>
        </is>
      </c>
      <c r="D11" s="4" t="inlineStr">
        <is>
          <t>59</t>
        </is>
      </c>
      <c r="E11" s="5" t="inlineStr">
        <is>
          <t>39.500,00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=HYPERLINK("https://leilaoonline.com.br/lote/detalhe/151410", "063")</f>
      </c>
      <c r="B12" s="4" t="s">
        <f>=HYPERLINK("https://leilaoonline.com.br/lote/detalhe/151410", "CAMINHONETE I/FORD RANGER XLT 13P; 2005/2005; PRATA; DIESEL - FUNCIONANDO")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33.000,00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=HYPERLINK("https://leilaoonline.com.br/lote/detalhe/151407", "064")</f>
      </c>
      <c r="B13" s="4" t="s">
        <f>=HYPERLINK("https://leilaoonline.com.br/lote/detalhe/151407", "CAMINHONETE NISSAN/FRONTIER 4X4 XE; 2005/2006; BRANCA; DIESEL; TRAÇADA - FUNCIONANDO - IPVA 2022 OK 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=HYPERLINK("https://leilaoonline.com.br/lote/detalhe/151405", "065")</f>
      </c>
      <c r="B14" s="4" t="s">
        <f>=HYPERLINK("https://leilaoonline.com.br/lote/detalhe/151405", "I/TOYOTA HILUX 4CDK SR; 2001/2002; VERDE; DIESEL")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=HYPERLINK("https://leilaoonline.com.br/lote/detalhe/151396", "066")</f>
      </c>
      <c r="B15" s="4" t="s">
        <f>=HYPERLINK("https://leilaoonline.com.br/lote/detalhe/151396", "CAMINHÃO FORD/CARGO 712; 2009/2009; PRATA; DIESEL; PLATAFORMA GUINCHO - FUNCIONANDO")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141.000,00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=HYPERLINK("https://leilaoonline.com.br/lote/detalhe/151395", "067")</f>
      </c>
      <c r="B16" s="4" t="s">
        <f>=HYPERLINK("https://leilaoonline.com.br/lote/detalhe/151395", "CAMINHÃO M. BENZ/1111; 1968/1968; AZUL; DIESEL; TURBINADO - FUNCIONANDO")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=HYPERLINK("https://leilaoonline.com.br/lote/detalhe/151403", "068")</f>
      </c>
      <c r="B17" s="4" t="s">
        <f>=HYPERLINK("https://leilaoonline.com.br/lote/detalhe/151403", "I/TOYOTA HILUX CD4X2 SRV; 2006/2007; PRETA; DIESEL - FUNCIONANDO")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64.500,00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=HYPERLINK("https://leilaoonline.com.br/lote/detalhe/150829", "069")</f>
      </c>
      <c r="B18" s="4" t="s">
        <f>=HYPERLINK("https://leilaoonline.com.br/lote/detalhe/150829", "veja o vídeo!! TOYOTA/COROLLA XEI20FLEX; 2016/2017; AZUL; ALCO./GASOL. - FUNCIONANDO - IPVA 2022 OK -  FIPE: 93.238,00")</f>
      </c>
      <c r="C18" s="4" t="inlineStr">
        <is>
          <t>Não vendido</t>
        </is>
      </c>
      <c r="D18" s="4" t="inlineStr">
        <is>
          <t>63</t>
        </is>
      </c>
      <c r="E18" s="5" t="inlineStr">
        <is>
          <t>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=HYPERLINK("https://leilaoonline.com.br/lote/detalhe/150812", "070")</f>
      </c>
      <c r="B19" s="4" t="s">
        <f>=HYPERLINK("https://leilaoonline.com.br/lote/detalhe/150812", "veja o vídeo!! I/CHEV TRACKER PREMIER; 2018/2018; BRANCA; ALCO./GASOL. - FUNCIONANDO - IPVA 2022 OK")</f>
      </c>
      <c r="C19" s="4" t="inlineStr">
        <is>
          <t>Não vendido</t>
        </is>
      </c>
      <c r="D19" s="4" t="inlineStr">
        <is>
          <t>53</t>
        </is>
      </c>
      <c r="E19" s="5" t="inlineStr">
        <is>
          <t>54.500,00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=HYPERLINK("https://leilaoonline.com.br/lote/detalhe/150809", "071")</f>
      </c>
      <c r="B20" s="4" t="s">
        <f>=HYPERLINK("https://leilaoonline.com.br/lote/detalhe/150809", "veja o vídeo o vídeo!! CHEVROLET/S10 HC DD4A; 2020/2021; VERMELHA; DIESEL - FUNC. - FIPE R$ 258.970,00")</f>
      </c>
      <c r="C20" s="4" t="inlineStr">
        <is>
          <t>Não vendido</t>
        </is>
      </c>
      <c r="D20" s="4" t="inlineStr">
        <is>
          <t>63</t>
        </is>
      </c>
      <c r="E20" s="5" t="inlineStr">
        <is>
          <t>165.000,00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=HYPERLINK("https://leilaoonline.com.br/lote/detalhe/151397", "072")</f>
      </c>
      <c r="B21" s="4" t="s">
        <f>=HYPERLINK("https://leilaoonline.com.br/lote/detalhe/151397", "CAMINHÃO M. BENZ/L 608 D; 1976/1976; VERMELHA; DIESEL - FUNCIONANDO")</f>
      </c>
      <c r="C21" s="4" t="inlineStr">
        <is>
          <t>Vendido</t>
        </is>
      </c>
      <c r="D21" s="4" t="inlineStr">
        <is>
          <t>53</t>
        </is>
      </c>
      <c r="E21" s="5" t="inlineStr">
        <is>
          <t>34.500,00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=HYPERLINK("https://leilaoonline.com.br/lote/detalhe/150807", "073")</f>
      </c>
      <c r="B22" s="4" t="s">
        <f>=HYPERLINK("https://leilaoonline.com.br/lote/detalhe/150807", "veja o vídeo!! I/VW PASSAT 2.0T; 2013/2013; PRETA; GASOLINA - FUNCIONANDO - IPVA 2022 OK 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24.000,00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=HYPERLINK("https://leilaoonline.com.br/lote/detalhe/150808", "074")</f>
      </c>
      <c r="B23" s="4" t="s">
        <f>=HYPERLINK("https://leilaoonline.com.br/lote/detalhe/150808", "TOYOTA/COROLLA XEI20FLEX; 2018//2019; PRETA; ALCO./GASOL. - FUNCIONANDO - IPVA 2022 OK")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40.000,00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=HYPERLINK("https://leilaoonline.com.br/lote/detalhe/150811", "075")</f>
      </c>
      <c r="B24" s="4" t="s">
        <f>=HYPERLINK("https://leilaoonline.com.br/lote/detalhe/150811", "veja o vídeo!! I/BMW X1 SDRIVE1.8I VL31; 2013/2014; BRANCA; GASOLINA - FUNCIONANDO - IPVA 2022 OK")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35.500,00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=HYPERLINK("https://leilaoonline.com.br/lote/detalhe/150830", "076")</f>
      </c>
      <c r="B25" s="4" t="s">
        <f>=HYPERLINK("https://leilaoonline.com.br/lote/detalhe/150830", "veja o vídeo!! HYUNDAI/CRETA 20A PRESTI; 2019/2020; PRATA; ALCO./GASOL. - FUNC. - IPVA 2022 OK - APROX. 30.700KM - FIPE: 113.700,00")</f>
      </c>
      <c r="C25" s="4" t="inlineStr">
        <is>
          <t>Não vendido</t>
        </is>
      </c>
      <c r="D25" s="4" t="inlineStr">
        <is>
          <t>65</t>
        </is>
      </c>
      <c r="E25" s="5" t="inlineStr">
        <is>
          <t>69.000,00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=HYPERLINK("https://leilaoonline.com.br/lote/detalhe/151401", "077")</f>
      </c>
      <c r="B26" s="4" t="s">
        <f>=HYPERLINK("https://leilaoonline.com.br/lote/detalhe/151401", "CAMINHÃO MERCEDES BENZ/L 2013; 1981/1981; AMARELA; DIESEL; TURBINADO; HIDRÁULICO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=HYPERLINK("https://leilaoonline.com.br/lote/detalhe/151398", "078")</f>
      </c>
      <c r="B27" s="4" t="s">
        <f>=HYPERLINK("https://leilaoonline.com.br/lote/detalhe/151398", "CAMINHÃO M. BENZ/L 1113; 1980/1980; VERMELHA; DIESEL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25.500,00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=HYPERLINK("https://leilaoonline.com.br/lote/detalhe/150806", "079")</f>
      </c>
      <c r="B28" s="4" t="s">
        <f>=HYPERLINK("https://leilaoonline.com.br/lote/detalhe/150806", "veja o vídeo!! FIAT/STRADA WORKING; 2014/2015; BRANCA; ALCO./GASOL. - FUNCIONANDO - IPVA 2022 OK 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34.500,00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=HYPERLINK("https://leilaoonline.com.br/lote/detalhe/150810", "080")</f>
      </c>
      <c r="B29" s="4" t="s">
        <f>=HYPERLINK("https://leilaoonline.com.br/lote/detalhe/150810", "veja o vídeo!! MMC/PAJERO HD; 2010/2011; BRANCA; DIESEL - FUNCIONANDO - IPVA 2022 OK")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30.250,00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=HYPERLINK("https://leilaoonline.com.br/lote/detalhe/150796", "081")</f>
      </c>
      <c r="B30" s="4" t="s">
        <f>=HYPERLINK("https://leilaoonline.com.br/lote/detalhe/150796", "veja o vídeo!! GM/S10 2.2 D; 2000/2000; BRANCA; GASOLINA - FUNCIONANDO")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=HYPERLINK("https://leilaoonline.com.br/lote/detalhe/150813", "082")</f>
      </c>
      <c r="B31" s="4" t="s">
        <f>=HYPERLINK("https://leilaoonline.com.br/lote/detalhe/150813", "VW/SAVEIRO 1.6; 2009/2010; BRANCA; ALCO./GASOL. - FUNCIONANDO - IPVA 2022 OK")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=HYPERLINK("https://leilaoonline.com.br/lote/detalhe/151400", "083")</f>
      </c>
      <c r="B32" s="4" t="s">
        <f>=HYPERLINK("https://leilaoonline.com.br/lote/detalhe/151400", "CAMINHÃO M. BENZ/L 1516; 1981/1983; VERMELHA; DIESEL; TURBINAS HIDRÁULICAS")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43.000,00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=HYPERLINK("https://leilaoonline.com.br/lote/detalhe/150805", "084")</f>
      </c>
      <c r="B33" s="4" t="s">
        <f>=HYPERLINK("https://leilaoonline.com.br/lote/detalhe/150805", "I/FORD FOCUS 2.0L HA; 2008/2009; PRETA; GASOLINA - FUNCIONANDO")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=HYPERLINK("https://leilaoonline.com.br/lote/detalhe/150804", "085")</f>
      </c>
      <c r="B34" s="4" t="s">
        <f>=HYPERLINK("https://leilaoonline.com.br/lote/detalhe/150804", "CAMINHÃO M.BENZ/1718; 2008/2009; BRANCA; DIESEL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80.500,00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=HYPERLINK("https://leilaoonline.com.br/lote/detalhe/150815", "086")</f>
      </c>
      <c r="B35" s="4" t="s">
        <f>=HYPERLINK("https://leilaoonline.com.br/lote/detalhe/150815", "veja o vídeo!! FORD/ECOSPORT XLT2.0FLEX; 2010/2011; PRATA; ALCO./GASOL. - FUNCIONANDO - IPVA 2022 OK")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26.500,00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=HYPERLINK("https://leilaoonline.com.br/lote/detalhe/151394", "087")</f>
      </c>
      <c r="B36" s="4" t="s">
        <f>=HYPERLINK("https://leilaoonline.com.br/lote/detalhe/151394", "CAMINHÃO MERCEDES BENZ 1113; 1969/1969; VERDE; DIESEL")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16.500,00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=HYPERLINK("https://leilaoonline.com.br/lote/detalhe/150814", "088")</f>
      </c>
      <c r="B37" s="4" t="s">
        <f>=HYPERLINK("https://leilaoonline.com.br/lote/detalhe/150814", "FIAT PALIO WEEKEND ADVENTURE; 2018/2018; PRATA; ALCO./GASOL. - FUNCIONANDO - FROTA 983; CP 126")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=HYPERLINK("https://leilaoonline.com.br/lote/detalhe/150816", "096")</f>
      </c>
      <c r="B38" s="4" t="s">
        <f>=HYPERLINK("https://leilaoonline.com.br/lote/detalhe/150816", "veja o vídeo!! I/AUDI A3 LM 122CV I; 2015/2016; BRANCA; GASOLINA - FUNCIONANDO - IPVA 2022 OK")</f>
      </c>
      <c r="C38" s="4" t="inlineStr">
        <is>
          <t>Não vendido</t>
        </is>
      </c>
      <c r="D38" s="4" t="inlineStr">
        <is>
          <t>35</t>
        </is>
      </c>
      <c r="E38" s="5" t="inlineStr">
        <is>
          <t>47.500,00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=HYPERLINK("https://leilaoonline.com.br/lote/detalhe/151399", "097")</f>
      </c>
      <c r="B39" s="4" t="s">
        <f>=HYPERLINK("https://leilaoonline.com.br/lote/detalhe/151399", "CAMIONETA GM/CHEVROLET D10; 1984/1984; BRANCA; DIESEL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=HYPERLINK("https://leilaoonline.com.br/lote/detalhe/150818", "099")</f>
      </c>
      <c r="B40" s="4" t="s">
        <f>=HYPERLINK("https://leilaoonline.com.br/lote/detalhe/150818", "FIAT/PALIO WEEK TREKKING; 2010/2010; BRANCA; ALCO./GASOL. - FUNCIONANDO")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=HYPERLINK("https://leilaoonline.com.br/lote/detalhe/151404", "100")</f>
      </c>
      <c r="B41" s="4" t="s">
        <f>=HYPERLINK("https://leilaoonline.com.br/lote/detalhe/151404", "VW/GOL 1.0 GIV; 2011/2012; BRANCA; ALCO./GASOL. - FUNCIONANDO")</f>
      </c>
      <c r="C41" s="4" t="inlineStr">
        <is>
          <t>Não vendido</t>
        </is>
      </c>
      <c r="D41" s="4" t="inlineStr">
        <is>
          <t>27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=HYPERLINK("https://leilaoonline.com.br/lote/detalhe/150817", "101")</f>
      </c>
      <c r="B42" s="4" t="s">
        <f>=HYPERLINK("https://leilaoonline.com.br/lote/detalhe/150817", "FIAT PALIO WEEKEND ADVENTURE; 2018/2018; PRATA; ALCO./GASOL. - FUNCIONANDO - FROTA 974; CP 122")</f>
      </c>
      <c r="C42" s="4" t="inlineStr">
        <is>
          <t>Não vendido</t>
        </is>
      </c>
      <c r="D42" s="4" t="inlineStr">
        <is>
          <t>36</t>
        </is>
      </c>
      <c r="E42" s="5" t="inlineStr">
        <is>
          <t>20.500,00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=HYPERLINK("https://leilaoonline.com.br/lote/detalhe/150825", "101")</f>
      </c>
      <c r="B43" s="4" t="s">
        <f>=HYPERLINK("https://leilaoonline.com.br/lote/detalhe/150825", "CHEVROLET/MONTANA LS; 2013/2014; PRATA; ALCO./GASOL. - FUNCIONANDO - IPVA 2022 OK")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24.750,00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=HYPERLINK("https://leilaoonline.com.br/lote/detalhe/151406", "102")</f>
      </c>
      <c r="B44" s="4" t="s">
        <f>=HYPERLINK("https://leilaoonline.com.br/lote/detalhe/151406", "FIAT/STRADA TREK CE FLEX; 2005/2006; PRETA; ALCO./GASOL. - FUNCIONANDO")</f>
      </c>
      <c r="C44" s="4" t="inlineStr">
        <is>
          <t>Não vendido</t>
        </is>
      </c>
      <c r="D44" s="4" t="inlineStr">
        <is>
          <t>27</t>
        </is>
      </c>
      <c r="E44" s="5" t="inlineStr">
        <is>
          <t>21.500,00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=HYPERLINK("https://leilaoonline.com.br/lote/detalhe/150823", "103")</f>
      </c>
      <c r="B45" s="4" t="s">
        <f>=HYPERLINK("https://leilaoonline.com.br/lote/detalhe/150823", "veja o vídeo!! GM/S10 COLINA S; 2006/2006; PRETA; DIESEL - FUNCIONANDO")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13.000,00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=HYPERLINK("https://leilaoonline.com.br/lote/detalhe/150819", "104")</f>
      </c>
      <c r="B46" s="4" t="s">
        <f>=HYPERLINK("https://leilaoonline.com.br/lote/detalhe/150819", "HYUNDAY/HB20S 10M EVOLUT; 2020/2021; CINZA, ALCO./GASOL.")</f>
      </c>
      <c r="C46" s="4" t="inlineStr">
        <is>
          <t>Não vendido</t>
        </is>
      </c>
      <c r="D46" s="4" t="inlineStr">
        <is>
          <t>38</t>
        </is>
      </c>
      <c r="E46" s="5" t="inlineStr">
        <is>
          <t>49.500,00</t>
        </is>
      </c>
      <c r="F46" s="4" t="inlineStr">
        <is>
          <t>1500.00</t>
        </is>
      </c>
    </row>
    <row collapsed="false" customFormat="false" customHeight="false" hidden="false" ht="12.1" outlineLevel="0" r="47">
      <c r="A47" s="5" t="s">
        <f>=HYPERLINK("https://leilaoonline.com.br/lote/detalhe/150821", "105")</f>
      </c>
      <c r="B47" s="4" t="s">
        <f>=HYPERLINK("https://leilaoonline.com.br/lote/detalhe/150821", "FIAT/DUCATO MAXICARGO; 2014/2015; BRANCA; DIESEL - FUNCIONANDO")</f>
      </c>
      <c r="C47" s="4" t="inlineStr">
        <is>
          <t>Não vendido</t>
        </is>
      </c>
      <c r="D47" s="4" t="inlineStr">
        <is>
          <t>26</t>
        </is>
      </c>
      <c r="E47" s="5" t="inlineStr">
        <is>
          <t>48.500,00</t>
        </is>
      </c>
      <c r="F47" s="4" t="inlineStr">
        <is>
          <t>1500.00</t>
        </is>
      </c>
    </row>
    <row collapsed="false" customFormat="false" customHeight="false" hidden="false" ht="12.1" outlineLevel="0" r="48">
      <c r="A48" s="5" t="s">
        <f>=HYPERLINK("https://leilaoonline.com.br/lote/detalhe/150820", "106")</f>
      </c>
      <c r="B48" s="4" t="s">
        <f>=HYPERLINK("https://leilaoonline.com.br/lote/detalhe/150820", "CAMINHÃO FORD 11000; 1990/1990")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17.000,00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=HYPERLINK("https://leilaoonline.com.br/lote/detalhe/151408", "107")</f>
      </c>
      <c r="B49" s="4" t="s">
        <f>=HYPERLINK("https://leilaoonline.com.br/lote/detalhe/151408", "CAMINHONETE IMP/FORD F1000 4.9I SCS; 1995/1995; BRANCA; DIESEL; MOTOR DIESEL MWM; CABINE ESTENDIDA")</f>
      </c>
      <c r="C49" s="4" t="inlineStr">
        <is>
          <t>Não vendido</t>
        </is>
      </c>
      <c r="D49" s="4" t="inlineStr">
        <is>
          <t>61</t>
        </is>
      </c>
      <c r="E49" s="5" t="inlineStr">
        <is>
          <t>47.500,00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=HYPERLINK("https://leilaoonline.com.br/lote/detalhe/151402", "108")</f>
      </c>
      <c r="B50" s="4" t="s">
        <f>=HYPERLINK("https://leilaoonline.com.br/lote/detalhe/151402", "CAMINHÃO M.BENZ/L 1313; TRUCK; 1971/1971; AMARELA; DIESEL - FUNCIONANDO")</f>
      </c>
      <c r="C50" s="4" t="inlineStr">
        <is>
          <t>Não vendido</t>
        </is>
      </c>
      <c r="D50" s="4" t="inlineStr">
        <is>
          <t>22</t>
        </is>
      </c>
      <c r="E50" s="5" t="inlineStr">
        <is>
          <t>23.500,00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=HYPERLINK("https://leilaoonline.com.br/lote/detalhe/150822", "109")</f>
      </c>
      <c r="B51" s="4" t="s">
        <f>=HYPERLINK("https://leilaoonline.com.br/lote/detalhe/150822", "VW/UP MOVE MB TSI; 2015/2016; PRETO; ALCO./GASOL.- FUNCIONANDO - FROTA J64")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=HYPERLINK("https://leilaoonline.com.br/lote/detalhe/150824", "110")</f>
      </c>
      <c r="B52" s="4" t="s">
        <f>=HYPERLINK("https://leilaoonline.com.br/lote/detalhe/150824", "FIAT PALIO WEEKEND ADVENTURE; 2018/2018; PRATA; ALCO./GASOL. - FUNCIONANDO - FROTA 403; CP 123")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=HYPERLINK("https://leilaoonline.com.br/lote/detalhe/151409", "111")</f>
      </c>
      <c r="B53" s="4" t="s">
        <f>=HYPERLINK("https://leilaoonline.com.br/lote/detalhe/151409", "CAMIONETA FORD/SR DESERTER; 1993/1993; BRANCA; DIESEL; TURBINADA; HIDRÁULICA (DESLIGA NA CHAVE)")</f>
      </c>
      <c r="C53" s="4" t="inlineStr">
        <is>
          <t>Não vendido</t>
        </is>
      </c>
      <c r="D53" s="4" t="inlineStr">
        <is>
          <t>37</t>
        </is>
      </c>
      <c r="E53" s="5" t="inlineStr">
        <is>
          <t>37.000,00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=HYPERLINK("https://leilaoonline.com.br/lote/detalhe/151411", "112")</f>
      </c>
      <c r="B54" s="4" t="s">
        <f>=HYPERLINK("https://leilaoonline.com.br/lote/detalhe/151411", "SUZUKI GSXR1000; 2009/2009; BRANCA; GASOLINA - FUNCIONANDO - APROX. 32.000KM")</f>
      </c>
      <c r="C54" s="4" t="inlineStr">
        <is>
          <t>Não vendido</t>
        </is>
      </c>
      <c r="D54" s="4" t="inlineStr">
        <is>
          <t>33</t>
        </is>
      </c>
      <c r="E54" s="5" t="inlineStr">
        <is>
          <t>17.000,00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=HYPERLINK("https://leilaoonline.com.br/lote/detalhe/151412", "113")</f>
      </c>
      <c r="B55" s="4" t="s">
        <f>=HYPERLINK("https://leilaoonline.com.br/lote/detalhe/151412", "I/HONDA CBR 600RR; 2010/2011; CINZA; GASOLINA - FUNCIONANDO - APROX. 56.000KM - IPVA 2022 OK")</f>
      </c>
      <c r="C55" s="4" t="inlineStr">
        <is>
          <t>Não vendido</t>
        </is>
      </c>
      <c r="D55" s="4" t="inlineStr">
        <is>
          <t>36</t>
        </is>
      </c>
      <c r="E55" s="5" t="inlineStr">
        <is>
          <t>19.500,00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=HYPERLINK("https://leilaoonline.com.br/lote/detalhe/151413", "114")</f>
      </c>
      <c r="B56" s="4" t="s">
        <f>=HYPERLINK("https://leilaoonline.com.br/lote/detalhe/151413", "CAMINHONETE FORD/F100; 1973/1973; AZUL; DIESEL; MOTOR MERCEDES 608 - FUNCIONANDO")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20.000,00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2026-04-15T17:18:13.00Z</dcterms:created>
  <dc:creator>Tellks Tecnologia</dc:creator>
  <cp:revision>0</cp:revision>
</cp:coreProperties>
</file>