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Palio Week. 18 • Hilux • Captiva Sport • Caminhões Ford, Iveco e M. Benz • Kombi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=HYPERLINK("https://leilaoonline.com.br/lote/detalhe/137002", "040")</f>
      </c>
      <c r="B11" s="4" t="s">
        <f>=HYPERLINK("https://leilaoonline.com.br/lote/detalhe/137002", "veja o vídeo!! CHEVROLET/S10 HC DD4A; 2018/2019; BRANCA; DIESEL - FUNCIONANDO")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133.500,00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=HYPERLINK("https://leilaoonline.com.br/lote/detalhe/136217", "042")</f>
      </c>
      <c r="B12" s="4" t="s">
        <f>=HYPERLINK("https://leilaoonline.com.br/lote/detalhe/136217", "I/TOYOTA HILUX CD4X4; 2005/2006; BEGE; DIESEL - FUNCIONANDO")</f>
      </c>
      <c r="C12" s="4" t="inlineStr">
        <is>
          <t>Não vendido</t>
        </is>
      </c>
      <c r="D12" s="4" t="inlineStr">
        <is>
          <t>71</t>
        </is>
      </c>
      <c r="E12" s="5" t="inlineStr">
        <is>
          <t>64.500,00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=HYPERLINK("https://leilaoonline.com.br/lote/detalhe/137001", "053")</f>
      </c>
      <c r="B13" s="4" t="s">
        <f>=HYPERLINK("https://leilaoonline.com.br/lote/detalhe/137001", "veja o vídeo!! I/MMC OUTLANDER 2.2 D; 2016/2016; PRATA; DIESEL - FUNCIONANDO - FIPE: R$ 148.466,00")</f>
      </c>
      <c r="C13" s="4" t="inlineStr">
        <is>
          <t>Vendido</t>
        </is>
      </c>
      <c r="D13" s="4" t="inlineStr">
        <is>
          <t>63</t>
        </is>
      </c>
      <c r="E13" s="5" t="inlineStr">
        <is>
          <t>100.500,00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=HYPERLINK("https://leilaoonline.com.br/lote/detalhe/136219", "060")</f>
      </c>
      <c r="B14" s="4" t="s">
        <f>=HYPERLINK("https://leilaoonline.com.br/lote/detalhe/136219", "veja o vídeo!! I/GM CAPTIVA SPORT FWD; 2010/2010; PRETA; GASOLINA - FUNCIONANDO")</f>
      </c>
      <c r="C14" s="4" t="inlineStr">
        <is>
          <t>Vendido</t>
        </is>
      </c>
      <c r="D14" s="4" t="inlineStr">
        <is>
          <t>44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=HYPERLINK("https://leilaoonline.com.br/lote/detalhe/136221", "061")</f>
      </c>
      <c r="B15" s="4" t="s">
        <f>=HYPERLINK("https://leilaoonline.com.br/lote/detalhe/136221", "FIAT/PALIO WK ADVEN FLEX; 2010/2010; BRANCA; ALCO./GASOL. - FUNCIONANDO")</f>
      </c>
      <c r="C15" s="4" t="inlineStr">
        <is>
          <t>Não vendido</t>
        </is>
      </c>
      <c r="D15" s="4" t="inlineStr">
        <is>
          <t>40</t>
        </is>
      </c>
      <c r="E15" s="5" t="inlineStr">
        <is>
          <t>20.500,00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=HYPERLINK("https://leilaoonline.com.br/lote/detalhe/136222", "065")</f>
      </c>
      <c r="B16" s="4" t="s">
        <f>=HYPERLINK("https://leilaoonline.com.br/lote/detalhe/136222", "VW/KOMBI; 1998/1998; AMARELA; GASOLINA - FUNCIONANDO")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11.000,00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=HYPERLINK("https://leilaoonline.com.br/lote/detalhe/136215", "080")</f>
      </c>
      <c r="B17" s="4" t="s">
        <f>=HYPERLINK("https://leilaoonline.com.br/lote/detalhe/136215", "CHEVROLET S10 ADV FD2; 2018/2019; BRANCA; ALCO./GASOL. - FUNCIONANDO - FROTA 446; CP 121")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64.000,00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=HYPERLINK("https://leilaoonline.com.br/lote/detalhe/137082", "081")</f>
      </c>
      <c r="B18" s="4" t="s">
        <f>=HYPERLINK("https://leilaoonline.com.br/lote/detalhe/137082", "RENAULT/MEGANESD DYN 16; 2007/2008; PRETA; ALCO./GASOL. - FUNCIONANDO")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10.500,00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=HYPERLINK("https://leilaoonline.com.br/lote/detalhe/137079", "085")</f>
      </c>
      <c r="B19" s="4" t="s">
        <f>=HYPERLINK("https://leilaoonline.com.br/lote/detalhe/137079", "GM/S10 2.2 RONTAN AMB; 2000/2000; BRANCA; GASOLINA - FUNCIONANDO")</f>
      </c>
      <c r="C19" s="4" t="inlineStr">
        <is>
          <t>Não vendido</t>
        </is>
      </c>
      <c r="D19" s="4" t="inlineStr">
        <is>
          <t>47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=HYPERLINK("https://leilaoonline.com.br/lote/detalhe/137084", "096")</f>
      </c>
      <c r="B20" s="4" t="s">
        <f>=HYPERLINK("https://leilaoonline.com.br/lote/detalhe/137084", "VW/GOL SPECIAL; 2003/2004; BRANCA; GASOLINA - FUNCIONANDO")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5.050,00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=HYPERLINK("https://leilaoonline.com.br/lote/detalhe/136220", "097")</f>
      </c>
      <c r="B21" s="4" t="s">
        <f>=HYPERLINK("https://leilaoonline.com.br/lote/detalhe/136220", "VW/SAVEIRO CS ST MB; 2014/2015; BRANCA; ALCO./GASOL. - FUNCIONANDO")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25.500,00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=HYPERLINK("https://leilaoonline.com.br/lote/detalhe/137081", "098")</f>
      </c>
      <c r="B22" s="4" t="s">
        <f>=HYPERLINK("https://leilaoonline.com.br/lote/detalhe/137081", "FIAT/STRADA WORKING; 2013/2014; BRANCA; ALCO./GASOL. - FUNCIONANDO")</f>
      </c>
      <c r="C22" s="4" t="inlineStr">
        <is>
          <t>Não vendido</t>
        </is>
      </c>
      <c r="D22" s="4" t="inlineStr">
        <is>
          <t>63</t>
        </is>
      </c>
      <c r="E22" s="5" t="inlineStr">
        <is>
          <t>32.000,00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=HYPERLINK("https://leilaoonline.com.br/lote/detalhe/136214", "099")</f>
      </c>
      <c r="B23" s="4" t="s">
        <f>=HYPERLINK("https://leilaoonline.com.br/lote/detalhe/136214", "CAMINHÃO M.BENZ LP 321; CARA CHATA; 1962/1962; AZUL; DIESEL - FUNCIONANDO 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=HYPERLINK("https://leilaoonline.com.br/lote/detalhe/136216", "102")</f>
      </c>
      <c r="B24" s="4" t="s">
        <f>=HYPERLINK("https://leilaoonline.com.br/lote/detalhe/136216", "FORD F12000 160; 2001/2001; COM CESTO AÉREO; BRANCA; DIESEL - FROTA 539")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=HYPERLINK("https://leilaoonline.com.br/lote/detalhe/136218", "103")</f>
      </c>
      <c r="B25" s="4" t="s">
        <f>=HYPERLINK("https://leilaoonline.com.br/lote/detalhe/136218", "veja o vídeo!! TOYOTA/YARIS HA PLS15CNT; 2020/2021; CINZA; ALCO./GASOL. - FUNC. - IPVA 2022 OK - FIPE: 90.652,00")</f>
      </c>
      <c r="C25" s="4" t="inlineStr">
        <is>
          <t>Não vendido</t>
        </is>
      </c>
      <c r="D25" s="4" t="inlineStr">
        <is>
          <t>31</t>
        </is>
      </c>
      <c r="E25" s="5" t="inlineStr">
        <is>
          <t>39.750,00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=HYPERLINK("https://leilaoonline.com.br/lote/detalhe/137075", "105")</f>
      </c>
      <c r="B26" s="4" t="s">
        <f>=HYPERLINK("https://leilaoonline.com.br/lote/detalhe/137075", "veja o vídeo!! HONDA/CITY EX FLEX; 2012/2013; PRATA; ALCO./GASOL. - FUNCIONANDO - IPVA 2022 OK")</f>
      </c>
      <c r="C26" s="4" t="inlineStr">
        <is>
          <t>Não vendido</t>
        </is>
      </c>
      <c r="D26" s="4" t="inlineStr">
        <is>
          <t>32</t>
        </is>
      </c>
      <c r="E26" s="5" t="inlineStr">
        <is>
          <t>35.250,00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=HYPERLINK("https://leilaoonline.com.br/lote/detalhe/136224", "106")</f>
      </c>
      <c r="B27" s="4" t="s">
        <f>=HYPERLINK("https://leilaoonline.com.br/lote/detalhe/136224", "CAMINHÃO FORD 11000; 1990/1990")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=HYPERLINK("https://leilaoonline.com.br/lote/detalhe/137005", "107")</f>
      </c>
      <c r="B28" s="4" t="s">
        <f>=HYPERLINK("https://leilaoonline.com.br/lote/detalhe/137005", "HONDA/CITY LX FLEX; 2013/2013; PRETA; ALCO./GASOL. - FUNCIONANDO")</f>
      </c>
      <c r="C28" s="4" t="inlineStr">
        <is>
          <t>Não vendido</t>
        </is>
      </c>
      <c r="D28" s="4" t="inlineStr">
        <is>
          <t>83</t>
        </is>
      </c>
      <c r="E28" s="5" t="inlineStr">
        <is>
          <t>35.500,00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=HYPERLINK("https://leilaoonline.com.br/lote/detalhe/137000", "108")</f>
      </c>
      <c r="B29" s="4" t="s">
        <f>=HYPERLINK("https://leilaoonline.com.br/lote/detalhe/137000", "veja o vídeo!! I/KIA SORENTO EX2 3.5G17; 2011/2012; BRANCA; GASOLINA - FUNCIONANDO")</f>
      </c>
      <c r="C29" s="4" t="inlineStr">
        <is>
          <t>Vendido</t>
        </is>
      </c>
      <c r="D29" s="4" t="inlineStr">
        <is>
          <t>29</t>
        </is>
      </c>
      <c r="E29" s="5" t="inlineStr">
        <is>
          <t>41.000,00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=HYPERLINK("https://leilaoonline.com.br/lote/detalhe/136223", "109")</f>
      </c>
      <c r="B30" s="4" t="s">
        <f>=HYPERLINK("https://leilaoonline.com.br/lote/detalhe/136223", "VW/UP MOVE MB TSI; 2015/2016; PRETO; ALCO./GASOL.- FUNCIONANDO - FROTA J64")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24.250,00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=HYPERLINK("https://leilaoonline.com.br/lote/detalhe/136225", "110")</f>
      </c>
      <c r="B31" s="4" t="s">
        <f>=HYPERLINK("https://leilaoonline.com.br/lote/detalhe/136225", "CAMINHÃO IVECO/DAILY 35S14HDCS; 2014/2014; BRANCA; DIESEL - FUNCIONANDO - CP304")</f>
      </c>
      <c r="C31" s="4" t="inlineStr">
        <is>
          <t>Não vendido</t>
        </is>
      </c>
      <c r="D31" s="4" t="inlineStr">
        <is>
          <t>32</t>
        </is>
      </c>
      <c r="E31" s="5" t="inlineStr">
        <is>
          <t>109.000,00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=HYPERLINK("https://leilaoonline.com.br/lote/detalhe/136226", "111")</f>
      </c>
      <c r="B32" s="4" t="s">
        <f>=HYPERLINK("https://leilaoonline.com.br/lote/detalhe/136226", "CAMINHÃO IVECO/DAILY 70C17HDCD; 2018/2019; BRANCA; DIESEL - FUNCIONANDO - CP305")</f>
      </c>
      <c r="C32" s="4" t="inlineStr">
        <is>
          <t>Não vendido</t>
        </is>
      </c>
      <c r="D32" s="4" t="inlineStr">
        <is>
          <t>36</t>
        </is>
      </c>
      <c r="E32" s="5" t="inlineStr">
        <is>
          <t>102.000,00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=HYPERLINK("https://leilaoonline.com.br/lote/detalhe/137077", "112")</f>
      </c>
      <c r="B33" s="4" t="s">
        <f>=HYPERLINK("https://leilaoonline.com.br/lote/detalhe/137077", "HYUNDAI/HR HDB; 2011/2012; BRANCA; DIESEL")</f>
      </c>
      <c r="C33" s="4" t="inlineStr">
        <is>
          <t>Não vendido</t>
        </is>
      </c>
      <c r="D33" s="4" t="inlineStr">
        <is>
          <t>29</t>
        </is>
      </c>
      <c r="E33" s="5" t="inlineStr">
        <is>
          <t>78.000,00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=HYPERLINK("https://leilaoonline.com.br/lote/detalhe/137003", "116")</f>
      </c>
      <c r="B34" s="4" t="s">
        <f>=HYPERLINK("https://leilaoonline.com.br/lote/detalhe/137003", "veja o vídeo!! HYUNDAI/TUCSON GLSB; 2014/2015; PRATA; ALCO./GASOL. - FUNCIONANDO - FIPE R$ 56.957,00")</f>
      </c>
      <c r="C34" s="4" t="inlineStr">
        <is>
          <t>Não vendido</t>
        </is>
      </c>
      <c r="D34" s="4" t="inlineStr">
        <is>
          <t>32</t>
        </is>
      </c>
      <c r="E34" s="5" t="inlineStr">
        <is>
          <t>39.250,00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=HYPERLINK("https://leilaoonline.com.br/lote/detalhe/136227", "120")</f>
      </c>
      <c r="B35" s="4" t="s">
        <f>=HYPERLINK("https://leilaoonline.com.br/lote/detalhe/136227", "FIAT PALIO WEEKEND 1.6 16V; 2002/2003; PRETA; GASOLINA - FROTA 995 - FUNCIONANDO")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7.250,00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=HYPERLINK("https://leilaoonline.com.br/lote/detalhe/136228", "128")</f>
      </c>
      <c r="B36" s="4" t="s">
        <f>=HYPERLINK("https://leilaoonline.com.br/lote/detalhe/136228", "FORD/KA SE 1.0 HA C; 2020/2020; CINZA; ALCO./GASOL. - FUNCIONANDO")</f>
      </c>
      <c r="C36" s="4" t="inlineStr">
        <is>
          <t>Não vendido</t>
        </is>
      </c>
      <c r="D36" s="4" t="inlineStr">
        <is>
          <t>16</t>
        </is>
      </c>
      <c r="E36" s="5" t="inlineStr">
        <is>
          <t>24.000,00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=HYPERLINK("https://leilaoonline.com.br/lote/detalhe/137004", "129")</f>
      </c>
      <c r="B37" s="4" t="s">
        <f>=HYPERLINK("https://leilaoonline.com.br/lote/detalhe/137004", "veja o vídeo!! FIAT/DOBLO RONTAN AMB; 2007/2008; BRANCA; ALCO./GASOL. - FUNCIONANDO")</f>
      </c>
      <c r="C37" s="4" t="inlineStr">
        <is>
          <t>Não vendido</t>
        </is>
      </c>
      <c r="D37" s="4" t="inlineStr">
        <is>
          <t>36</t>
        </is>
      </c>
      <c r="E37" s="5" t="inlineStr">
        <is>
          <t>18.500,00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=HYPERLINK("https://leilaoonline.com.br/lote/detalhe/136233", "144")</f>
      </c>
      <c r="B38" s="4" t="s">
        <f>=HYPERLINK("https://leilaoonline.com.br/lote/detalhe/136233", "FIAT PALIO WEEKEND ADVENTURE; 2012/2013; BRANCA; ALCO./GASOL. - FUNCIONANDO; CP 217")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18.750,00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=HYPERLINK("https://leilaoonline.com.br/lote/detalhe/136229", "145")</f>
      </c>
      <c r="B39" s="4" t="s">
        <f>=HYPERLINK("https://leilaoonline.com.br/lote/detalhe/136229", "FIAT PALIO WEEKEND ADVENTURE; 2018/2018; PRATA; ALCO./GASOL. - FUNCIONANDO - FROTA 974; CP 122")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=HYPERLINK("https://leilaoonline.com.br/lote/detalhe/136230", "146")</f>
      </c>
      <c r="B40" s="4" t="s">
        <f>=HYPERLINK("https://leilaoonline.com.br/lote/detalhe/136230", "FIAT PALIO WEEKEND ADVENTURE; 2018/2018; PRATA; ALCO./GASOL. - FUNCIONANDO - FROTA 403; CP 123")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=HYPERLINK("https://leilaoonline.com.br/lote/detalhe/136231", "147")</f>
      </c>
      <c r="B41" s="4" t="s">
        <f>=HYPERLINK("https://leilaoonline.com.br/lote/detalhe/136231", "FIAT PALIO WEEKEND ADVENTURE; 2018/2018; PRATA; ALCO./GASOL. - FUNCIONANDO - FROTA 874; CP 125.")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=HYPERLINK("https://leilaoonline.com.br/lote/detalhe/136232", "148")</f>
      </c>
      <c r="B42" s="4" t="s">
        <f>=HYPERLINK("https://leilaoonline.com.br/lote/detalhe/136232", "FIAT PALIO WEEKEND ADVENTURE; 2018/2018; PRATA; ALCO./GASOL. - FUNCIONANDO - FROTA 983; CP 126")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25.000,00</t>
        </is>
      </c>
      <c r="F4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2026-10-12T04:40:55.00Z</dcterms:created>
  <dc:creator>Tellks Tecnologia</dc:creator>
  <cp:revision>0</cp:revision>
</cp:coreProperties>
</file>