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C180 • Hrv 20 • City • Outlander • Frontier • MBenz LS1634 • IX35 • Audi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01/06/2022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=HYPERLINK("https://leilaoonline.com.br/lote/detalhe/129452", "105")</f>
      </c>
      <c r="B11" s="4" t="s">
        <f>=HYPERLINK("https://leilaoonline.com.br/lote/detalhe/129452", "veja o vídeo!! CAMINHÃO MERCEDES BENZ/LS 1634; 2008/2009; BRANCA; DIESEL - FUNCIONANDO")</f>
      </c>
      <c r="C11" s="4" t="inlineStr">
        <is>
          <t>Não vendido</t>
        </is>
      </c>
      <c r="D11" s="4" t="inlineStr">
        <is>
          <t>9</t>
        </is>
      </c>
      <c r="E11" s="5" t="inlineStr">
        <is>
          <t>73.000,00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=HYPERLINK("https://leilaoonline.com.br/lote/detalhe/129464", "106")</f>
      </c>
      <c r="B12" s="4" t="s">
        <f>=HYPERLINK("https://leilaoonline.com.br/lote/detalhe/129464", "HONDA/CITY LX FLEX; 2013/2013; PRETA; ALCO./GASOL. - FUNCIONANDO")</f>
      </c>
      <c r="C12" s="4" t="inlineStr">
        <is>
          <t>Não vendido</t>
        </is>
      </c>
      <c r="D12" s="4" t="inlineStr">
        <is>
          <t>41</t>
        </is>
      </c>
      <c r="E12" s="5" t="inlineStr">
        <is>
          <t>33.500,00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=HYPERLINK("https://leilaoonline.com.br/lote/detalhe/129451", "107")</f>
      </c>
      <c r="B13" s="4" t="s">
        <f>=HYPERLINK("https://leilaoonline.com.br/lote/detalhe/129451", "veja o vídeo!! MERCEDES BENZ/C180 FF; 2016/2016; PRETA; ALCO./GASOL. - FUNC. - IPVA 2022 OK - FIPE: R$ 126.733,00")</f>
      </c>
      <c r="C13" s="4" t="inlineStr">
        <is>
          <t>Não vendido</t>
        </is>
      </c>
      <c r="D13" s="4" t="inlineStr">
        <is>
          <t>14</t>
        </is>
      </c>
      <c r="E13" s="5" t="inlineStr">
        <is>
          <t>53.500,00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=HYPERLINK("https://leilaoonline.com.br/lote/detalhe/129460", "108")</f>
      </c>
      <c r="B14" s="4" t="s">
        <f>=HYPERLINK("https://leilaoonline.com.br/lote/detalhe/129460", "veja o vídeo!! HONDA/HR-V EXL CVT; 2019/2020; VERMELHA; ALCO./GASOL. - FUNC. - APROX. 15.607KM - IPVA 2022 OK - FIPE: 131.433,00")</f>
      </c>
      <c r="C14" s="4" t="inlineStr">
        <is>
          <t>Não vendido</t>
        </is>
      </c>
      <c r="D14" s="4" t="inlineStr">
        <is>
          <t>71</t>
        </is>
      </c>
      <c r="E14" s="5" t="inlineStr">
        <is>
          <t>79.250,00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=HYPERLINK("https://leilaoonline.com.br/lote/detalhe/130347", "109")</f>
      </c>
      <c r="B15" s="4" t="s">
        <f>=HYPERLINK("https://leilaoonline.com.br/lote/detalhe/130347", "veja o vídeo!! HONDA/WR-V EXL CVT; 2020/2020; VERMELHA; ALCO./GASOL. - FUNC. - IPVA 2022 OK - APROX. 11.230KM - FIPE: 105.297,00")</f>
      </c>
      <c r="C15" s="4" t="inlineStr">
        <is>
          <t>Não vendido</t>
        </is>
      </c>
      <c r="D15" s="4" t="inlineStr">
        <is>
          <t>80</t>
        </is>
      </c>
      <c r="E15" s="5" t="inlineStr">
        <is>
          <t>73.500,00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=HYPERLINK("https://leilaoonline.com.br/lote/detalhe/130379", "110")</f>
      </c>
      <c r="B16" s="4" t="s">
        <f>=HYPERLINK("https://leilaoonline.com.br/lote/detalhe/130379", "veja o vídeo!! I/M.BENZ GLA250; 2015/2015; CINZA; GASOLINA - FUNCIONANDO")</f>
      </c>
      <c r="C16" s="4" t="inlineStr">
        <is>
          <t>Não vendido</t>
        </is>
      </c>
      <c r="D16" s="4" t="inlineStr">
        <is>
          <t>26</t>
        </is>
      </c>
      <c r="E16" s="5" t="inlineStr">
        <is>
          <t>44.000,00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=HYPERLINK("https://leilaoonline.com.br/lote/detalhe/129453", "112")</f>
      </c>
      <c r="B17" s="4" t="s">
        <f>=HYPERLINK("https://leilaoonline.com.br/lote/detalhe/129453", "veja o vídeo!! GM/CHEVROLET A20 CUSTOM; 1989/1990; BRANCA; DIESEL (MOD. COMBUSTIVEL) - FUNCIONANDO")</f>
      </c>
      <c r="C17" s="4" t="inlineStr">
        <is>
          <t>Não vendido</t>
        </is>
      </c>
      <c r="D17" s="4" t="inlineStr">
        <is>
          <t>39</t>
        </is>
      </c>
      <c r="E17" s="5" t="inlineStr">
        <is>
          <t>24.000,00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=HYPERLINK("https://leilaoonline.com.br/lote/detalhe/129454", "113")</f>
      </c>
      <c r="B18" s="4" t="s">
        <f>=HYPERLINK("https://leilaoonline.com.br/lote/detalhe/129454", "veja o vídeo!! HONDA/CIVIC LXS; 2013/2014; PRATA; ALCO./GASOL. - FUNCIONANDO - IPVA 2022 PAGO")</f>
      </c>
      <c r="C18" s="4" t="inlineStr">
        <is>
          <t>Não vendido</t>
        </is>
      </c>
      <c r="D18" s="4" t="inlineStr">
        <is>
          <t>37</t>
        </is>
      </c>
      <c r="E18" s="5" t="inlineStr">
        <is>
          <t>37.750,00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=HYPERLINK("https://leilaoonline.com.br/lote/detalhe/130348", "114")</f>
      </c>
      <c r="B19" s="4" t="s">
        <f>=HYPERLINK("https://leilaoonline.com.br/lote/detalhe/130348", "veja o vídeo!! NISSAN/KICKS S MT; 2018/2019; VERMELHA; ALCO./GASOL. - FUNCIONANDO - IPVA 2022 OK - FIPE: 84.977,00")</f>
      </c>
      <c r="C19" s="4" t="inlineStr">
        <is>
          <t>Vendido</t>
        </is>
      </c>
      <c r="D19" s="4" t="inlineStr">
        <is>
          <t>39</t>
        </is>
      </c>
      <c r="E19" s="5" t="inlineStr">
        <is>
          <t>56.450,00</t>
        </is>
      </c>
      <c r="F19" s="4" t="inlineStr">
        <is>
          <t>1150.00</t>
        </is>
      </c>
    </row>
    <row collapsed="false" customFormat="false" customHeight="false" hidden="false" ht="12.1" outlineLevel="0" r="20">
      <c r="A20" s="5" t="s">
        <f>=HYPERLINK("https://leilaoonline.com.br/lote/detalhe/129457", "115")</f>
      </c>
      <c r="B20" s="4" t="s">
        <f>=HYPERLINK("https://leilaoonline.com.br/lote/detalhe/129457", "veja o vídeo!! HONDA/CITY DX FLEX; 2011/2011; DOURADA; ALCO./GASOL. - FUNCIONANDO")</f>
      </c>
      <c r="C20" s="4" t="inlineStr">
        <is>
          <t>Vendido</t>
        </is>
      </c>
      <c r="D20" s="4" t="inlineStr">
        <is>
          <t>90</t>
        </is>
      </c>
      <c r="E20" s="5" t="inlineStr">
        <is>
          <t>35.000,00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=HYPERLINK("https://leilaoonline.com.br/lote/detalhe/129456", "116")</f>
      </c>
      <c r="B21" s="4" t="s">
        <f>=HYPERLINK("https://leilaoonline.com.br/lote/detalhe/129456", "veja o vídeo!! I/HYUNDAI SANTAFE GLS V6; 2009/2010; PRATA; GASOLINA - FUNCIONANDO")</f>
      </c>
      <c r="C21" s="4" t="inlineStr">
        <is>
          <t>Não vendido</t>
        </is>
      </c>
      <c r="D21" s="4" t="inlineStr">
        <is>
          <t>16</t>
        </is>
      </c>
      <c r="E21" s="5" t="inlineStr">
        <is>
          <t>21.000,00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=HYPERLINK("https://leilaoonline.com.br/lote/detalhe/129462", "117")</f>
      </c>
      <c r="B22" s="4" t="s">
        <f>=HYPERLINK("https://leilaoonline.com.br/lote/detalhe/129462", "veja o vídeo!! I/MMC OUTLANDER 2.2 D; 2015/2016; BRANCA; DIESEL - FUNCIONANDO - IPVA 2022 PG - FIPE: R$ 153.230,00")</f>
      </c>
      <c r="C22" s="4" t="inlineStr">
        <is>
          <t>Não vendido</t>
        </is>
      </c>
      <c r="D22" s="4" t="inlineStr">
        <is>
          <t>24</t>
        </is>
      </c>
      <c r="E22" s="5" t="inlineStr">
        <is>
          <t>55.000,00</t>
        </is>
      </c>
      <c r="F22" s="4" t="inlineStr">
        <is>
          <t>1500.00</t>
        </is>
      </c>
    </row>
    <row collapsed="false" customFormat="false" customHeight="false" hidden="false" ht="12.1" outlineLevel="0" r="23">
      <c r="A23" s="5" t="s">
        <f>=HYPERLINK("https://leilaoonline.com.br/lote/detalhe/129617", "118")</f>
      </c>
      <c r="B23" s="4" t="s">
        <f>=HYPERLINK("https://leilaoonline.com.br/lote/detalhe/129617", "veja o vídeo!! HONDA/CITY EX FLEX; 2012/2013; PRATA; ALCO./GASOL. - FUNCIONANDO - IPVA 2022 OK")</f>
      </c>
      <c r="C23" s="4" t="inlineStr">
        <is>
          <t>Não vendido</t>
        </is>
      </c>
      <c r="D23" s="4" t="inlineStr">
        <is>
          <t>34</t>
        </is>
      </c>
      <c r="E23" s="5" t="inlineStr">
        <is>
          <t>36.500,00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=HYPERLINK("https://leilaoonline.com.br/lote/detalhe/129459", "119")</f>
      </c>
      <c r="B24" s="4" t="s">
        <f>=HYPERLINK("https://leilaoonline.com.br/lote/detalhe/129459", "veja o vídeo!! HONDA/WR-V EXL CVT; 2021/2021; AZUL; ALCO./GASOL. - FUNCIONANDO")</f>
      </c>
      <c r="C24" s="4" t="inlineStr">
        <is>
          <t>Não vendido</t>
        </is>
      </c>
      <c r="D24" s="4" t="inlineStr">
        <is>
          <t>94</t>
        </is>
      </c>
      <c r="E24" s="5" t="inlineStr">
        <is>
          <t>70.750,00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=HYPERLINK("https://leilaoonline.com.br/lote/detalhe/130381", "120")</f>
      </c>
      <c r="B25" s="4" t="s">
        <f>=HYPERLINK("https://leilaoonline.com.br/lote/detalhe/130381", "veja o vídeo!! FIAT/DOBLO CARGO 1.4; 2011/2012; BRANCA; ALCO./GASOL. - FUNCIONANDO - IPVA 2022 OK")</f>
      </c>
      <c r="C25" s="4" t="inlineStr">
        <is>
          <t>Não vendido</t>
        </is>
      </c>
      <c r="D25" s="4" t="inlineStr">
        <is>
          <t>15</t>
        </is>
      </c>
      <c r="E25" s="5" t="inlineStr">
        <is>
          <t>22.500,00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=HYPERLINK("https://leilaoonline.com.br/lote/detalhe/129466", "121")</f>
      </c>
      <c r="B26" s="4" t="s">
        <f>=HYPERLINK("https://leilaoonline.com.br/lote/detalhe/129466", "I/HYUNDAI I30 2.0; 2011/2012; PRETA; GASOLINA - FUNCIONANDO")</f>
      </c>
      <c r="C26" s="4" t="inlineStr">
        <is>
          <t>Não vendido</t>
        </is>
      </c>
      <c r="D26" s="4" t="inlineStr">
        <is>
          <t>49</t>
        </is>
      </c>
      <c r="E26" s="5" t="inlineStr">
        <is>
          <t>25.250,00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=HYPERLINK("https://leilaoonline.com.br/lote/detalhe/130380", "122")</f>
      </c>
      <c r="B27" s="4" t="s">
        <f>=HYPERLINK("https://leilaoonline.com.br/lote/detalhe/130380", "veja o vídeo!! I/CHEVROLET CLASSIC LS; 2014/2015; PRETA; ALCO./GASOL. - FUNCIONANDO")</f>
      </c>
      <c r="C27" s="4" t="inlineStr">
        <is>
          <t>Não vendido</t>
        </is>
      </c>
      <c r="D27" s="4" t="inlineStr">
        <is>
          <t>26</t>
        </is>
      </c>
      <c r="E27" s="5" t="inlineStr">
        <is>
          <t>24.250,00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=HYPERLINK("https://leilaoonline.com.br/lote/detalhe/129475", "123")</f>
      </c>
      <c r="B28" s="4" t="s">
        <f>=HYPERLINK("https://leilaoonline.com.br/lote/detalhe/129475", "I/FORD FOCUS S 1.6 H; 2013/2014; CINZA; ALCO./GASOL. - FUNCIONANDO")</f>
      </c>
      <c r="C28" s="4" t="inlineStr">
        <is>
          <t>Não vendido</t>
        </is>
      </c>
      <c r="D28" s="4" t="inlineStr">
        <is>
          <t>27</t>
        </is>
      </c>
      <c r="E28" s="5" t="inlineStr">
        <is>
          <t>22.500,00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=HYPERLINK("https://leilaoonline.com.br/lote/detalhe/129468", "125")</f>
      </c>
      <c r="B29" s="4" t="s">
        <f>=HYPERLINK("https://leilaoonline.com.br/lote/detalhe/129468", "I/AUDI A3 SPB 2.0T FSI; 2006/2007; PRATA; GASOLINA - FUNCIONANDO - IPVA 2022 PAGO")</f>
      </c>
      <c r="C29" s="4" t="inlineStr">
        <is>
          <t>Não vendido</t>
        </is>
      </c>
      <c r="D29" s="4" t="inlineStr">
        <is>
          <t>51</t>
        </is>
      </c>
      <c r="E29" s="5" t="inlineStr">
        <is>
          <t>28.000,00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=HYPERLINK("https://leilaoonline.com.br/lote/detalhe/129469", "126")</f>
      </c>
      <c r="B30" s="4" t="s">
        <f>=HYPERLINK("https://leilaoonline.com.br/lote/detalhe/129469", "veja o vídeo!! I/FIAT SIENA EL 1.4 FLEX; 2014/2015; PRETA; ALCO./GASOL. - FUNCIONANDO")</f>
      </c>
      <c r="C30" s="4" t="inlineStr">
        <is>
          <t>Não vendido</t>
        </is>
      </c>
      <c r="D30" s="4" t="inlineStr">
        <is>
          <t>71</t>
        </is>
      </c>
      <c r="E30" s="5" t="inlineStr">
        <is>
          <t>26.250,00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=HYPERLINK("https://leilaoonline.com.br/lote/detalhe/129577", "127")</f>
      </c>
      <c r="B31" s="4" t="s">
        <f>=HYPERLINK("https://leilaoonline.com.br/lote/detalhe/129577", "RENAULT/SCENIC EXP 1616V; 2005/2006; PRETA; ALCO./GASOL. - FUNCIONANDO ")</f>
      </c>
      <c r="C31" s="4" t="inlineStr">
        <is>
          <t>Não vendido</t>
        </is>
      </c>
      <c r="D31" s="4" t="inlineStr">
        <is>
          <t>13</t>
        </is>
      </c>
      <c r="E31" s="5" t="inlineStr">
        <is>
          <t>10.000,00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=HYPERLINK("https://leilaoonline.com.br/lote/detalhe/129472", "128")</f>
      </c>
      <c r="B32" s="4" t="s">
        <f>=HYPERLINK("https://leilaoonline.com.br/lote/detalhe/129472", "veja o vídeo!! GM/BLAZER DLX; 1997/1997; PRATA; GASOL./GNV - FUNCIONANDO")</f>
      </c>
      <c r="C32" s="4" t="inlineStr">
        <is>
          <t>Não vendido</t>
        </is>
      </c>
      <c r="D32" s="4" t="inlineStr">
        <is>
          <t>12</t>
        </is>
      </c>
      <c r="E32" s="5" t="inlineStr">
        <is>
          <t>4.750,00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=HYPERLINK("https://leilaoonline.com.br/lote/detalhe/129473", "129")</f>
      </c>
      <c r="B33" s="4" t="s">
        <f>=HYPERLINK("https://leilaoonline.com.br/lote/detalhe/129473", "veja o vídeo!! VW/GOL 1000I; 1995/1995; BRANCA; GASOLINA - FUNCIONANDO")</f>
      </c>
      <c r="C33" s="4" t="inlineStr">
        <is>
          <t>Não vendido</t>
        </is>
      </c>
      <c r="D33" s="4" t="inlineStr">
        <is>
          <t>24</t>
        </is>
      </c>
      <c r="E33" s="5" t="inlineStr">
        <is>
          <t>7.750,00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=HYPERLINK("https://leilaoonline.com.br/lote/detalhe/129474", "130")</f>
      </c>
      <c r="B34" s="4" t="s">
        <f>=HYPERLINK("https://leilaoonline.com.br/lote/detalhe/129474", "veja o vídeo!! NISSAN/FRONTIER 4X4 XE; 2003/2004; BRANCA; DIESEL - FUNCIONANDO")</f>
      </c>
      <c r="C34" s="4" t="inlineStr">
        <is>
          <t>Não vendido</t>
        </is>
      </c>
      <c r="D34" s="4" t="inlineStr">
        <is>
          <t>22</t>
        </is>
      </c>
      <c r="E34" s="5" t="inlineStr">
        <is>
          <t>47.500,00</t>
        </is>
      </c>
      <c r="F34" s="4" t="inlineStr">
        <is>
          <t>1500.00</t>
        </is>
      </c>
    </row>
    <row collapsed="false" customFormat="false" customHeight="false" hidden="false" ht="12.1" outlineLevel="0" r="35">
      <c r="A35" s="5" t="s">
        <f>=HYPERLINK("https://leilaoonline.com.br/lote/detalhe/129467", "131")</f>
      </c>
      <c r="B35" s="4" t="s">
        <f>=HYPERLINK("https://leilaoonline.com.br/lote/detalhe/129467", "VW/FUSCA 1300; 1970/1970; VERMELHA; GASOLINA - FUNCIONANDO")</f>
      </c>
      <c r="C35" s="4" t="inlineStr">
        <is>
          <t>Não vendido</t>
        </is>
      </c>
      <c r="D35" s="4" t="inlineStr">
        <is>
          <t>6</t>
        </is>
      </c>
      <c r="E35" s="5" t="inlineStr">
        <is>
          <t>5.250,00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=HYPERLINK("https://leilaoonline.com.br/lote/detalhe/129576", "132")</f>
      </c>
      <c r="B36" s="4" t="s">
        <f>=HYPERLINK("https://leilaoonline.com.br/lote/detalhe/129576", "veja o vídeo!! VW/GOL GTS; 1988/1989; BRANCA; ALCOOL - FUNCIONANDO")</f>
      </c>
      <c r="C36" s="4" t="inlineStr">
        <is>
          <t>Não vendido</t>
        </is>
      </c>
      <c r="D36" s="4" t="inlineStr">
        <is>
          <t>16</t>
        </is>
      </c>
      <c r="E36" s="5" t="inlineStr">
        <is>
          <t>10.500,00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=HYPERLINK("https://leilaoonline.com.br/lote/detalhe/129470", "133")</f>
      </c>
      <c r="B37" s="4" t="s">
        <f>=HYPERLINK("https://leilaoonline.com.br/lote/detalhe/129470", "GM/MONTANA CONQUEST; 2008/2008; CINZA; ALCO./GASOL. - FUNCIONANDO")</f>
      </c>
      <c r="C37" s="4" t="inlineStr">
        <is>
          <t>Não vendido</t>
        </is>
      </c>
      <c r="D37" s="4" t="inlineStr">
        <is>
          <t>33</t>
        </is>
      </c>
      <c r="E37" s="5" t="inlineStr">
        <is>
          <t>25.500,00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=HYPERLINK("https://leilaoonline.com.br/lote/detalhe/129471", "134")</f>
      </c>
      <c r="B38" s="4" t="s">
        <f>=HYPERLINK("https://leilaoonline.com.br/lote/detalhe/129471", "CHEVROLET/ONIX 1.4AT LTZ; 2017/2017; PRATA; ALCO./GASOL. - FUNCIONANDO")</f>
      </c>
      <c r="C38" s="4" t="inlineStr">
        <is>
          <t>Não vendido</t>
        </is>
      </c>
      <c r="D38" s="4" t="inlineStr">
        <is>
          <t>25</t>
        </is>
      </c>
      <c r="E38" s="5" t="inlineStr">
        <is>
          <t>39.500,00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=HYPERLINK("https://leilaoonline.com.br/lote/detalhe/129477", "135")</f>
      </c>
      <c r="B39" s="4" t="s">
        <f>=HYPERLINK("https://leilaoonline.com.br/lote/detalhe/129477", "veja o vídeo!! FORD/FIESTA EDGE; 2002/2003; PRATA; GASOLINA - FUNCIONANDO")</f>
      </c>
      <c r="C39" s="4" t="inlineStr">
        <is>
          <t>Não vendido</t>
        </is>
      </c>
      <c r="D39" s="4" t="inlineStr">
        <is>
          <t>4</t>
        </is>
      </c>
      <c r="E39" s="5" t="inlineStr">
        <is>
          <t>8.000,00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=HYPERLINK("https://leilaoonline.com.br/lote/detalhe/129476", "136")</f>
      </c>
      <c r="B40" s="4" t="s">
        <f>=HYPERLINK("https://leilaoonline.com.br/lote/detalhe/129476", "veja o vídeo!! FORD/FIESTA HA 1.5L S; 2014/2014; BRANCA; ALCO./GASOL. - FUNCIONANDO")</f>
      </c>
      <c r="C40" s="4" t="inlineStr">
        <is>
          <t>Não vendido</t>
        </is>
      </c>
      <c r="D40" s="4" t="inlineStr">
        <is>
          <t>44</t>
        </is>
      </c>
      <c r="E40" s="5" t="inlineStr">
        <is>
          <t>21.250,00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=HYPERLINK("https://leilaoonline.com.br/lote/detalhe/129482", "137")</f>
      </c>
      <c r="B41" s="4" t="s">
        <f>=HYPERLINK("https://leilaoonline.com.br/lote/detalhe/129482", "CITROEN/PICASSO II16GLXF; 2011/2012; PRETA; ALCO./GASOL. - FUNCIONANDO")</f>
      </c>
      <c r="C41" s="4" t="inlineStr">
        <is>
          <t>Não vendido</t>
        </is>
      </c>
      <c r="D41" s="4" t="inlineStr">
        <is>
          <t>11</t>
        </is>
      </c>
      <c r="E41" s="5" t="inlineStr">
        <is>
          <t>6.000,00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=HYPERLINK("https://leilaoonline.com.br/lote/detalhe/129481", "138")</f>
      </c>
      <c r="B42" s="4" t="s">
        <f>=HYPERLINK("https://leilaoonline.com.br/lote/detalhe/129481", "HONDA/FIT EX CVT; 2020/2020; VERMELHA; ALCO./GASOL. - FUNCIONANDO - APROX. 10.100KM - FIPE: R$ 93.693,00")</f>
      </c>
      <c r="C42" s="4" t="inlineStr">
        <is>
          <t>Não vendido</t>
        </is>
      </c>
      <c r="D42" s="4" t="inlineStr">
        <is>
          <t>54</t>
        </is>
      </c>
      <c r="E42" s="5" t="inlineStr">
        <is>
          <t>67.500,00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=HYPERLINK("https://leilaoonline.com.br/lote/detalhe/129618", "139")</f>
      </c>
      <c r="B43" s="4" t="s">
        <f>=HYPERLINK("https://leilaoonline.com.br/lote/detalhe/129618", "GM/CORSA HATCH MAXX; 2008/2009; BRANCA; ALCO./GASOL. - FUNCIONANDO")</f>
      </c>
      <c r="C43" s="4" t="inlineStr">
        <is>
          <t>Não vendido</t>
        </is>
      </c>
      <c r="D43" s="4" t="inlineStr">
        <is>
          <t>15</t>
        </is>
      </c>
      <c r="E43" s="5" t="inlineStr">
        <is>
          <t>15.000,00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=HYPERLINK("https://leilaoonline.com.br/lote/detalhe/129483", "140")</f>
      </c>
      <c r="B44" s="4" t="s">
        <f>=HYPERLINK("https://leilaoonline.com.br/lote/detalhe/129483", "VW//SANTANA; 2001/2001; BRANCA; ALCO./GNV - FUNCIONANDO")</f>
      </c>
      <c r="C44" s="4" t="inlineStr">
        <is>
          <t>Não vendido</t>
        </is>
      </c>
      <c r="D44" s="4" t="inlineStr">
        <is>
          <t>21</t>
        </is>
      </c>
      <c r="E44" s="5" t="inlineStr">
        <is>
          <t>9.000,00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=HYPERLINK("https://leilaoonline.com.br/lote/detalhe/129480", "141")</f>
      </c>
      <c r="B45" s="4" t="s">
        <f>=HYPERLINK("https://leilaoonline.com.br/lote/detalhe/129480", "CITROEN/PICASSO II16GLXF; 2008/2009; PRATA; ALCO./GASOL. - FUNCIONANDO")</f>
      </c>
      <c r="C45" s="4" t="inlineStr">
        <is>
          <t>Não vendido</t>
        </is>
      </c>
      <c r="D45" s="4" t="inlineStr">
        <is>
          <t>22</t>
        </is>
      </c>
      <c r="E45" s="5" t="inlineStr">
        <is>
          <t>7.750,00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=HYPERLINK("https://leilaoonline.com.br/lote/detalhe/129478", "145")</f>
      </c>
      <c r="B46" s="4" t="s">
        <f>=HYPERLINK("https://leilaoonline.com.br/lote/detalhe/129478", "veja o vídeo!! GM/MONZA 650; 1993/1993; VERMELHA; GASOLINA - FUNCIONANDO")</f>
      </c>
      <c r="C46" s="4" t="inlineStr">
        <is>
          <t>Não vendido</t>
        </is>
      </c>
      <c r="D46" s="4" t="inlineStr">
        <is>
          <t>20</t>
        </is>
      </c>
      <c r="E46" s="5" t="inlineStr">
        <is>
          <t>7.050,00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=HYPERLINK("https://leilaoonline.com.br/lote/detalhe/129479", "160")</f>
      </c>
      <c r="B47" s="4" t="s">
        <f>=HYPERLINK("https://leilaoonline.com.br/lote/detalhe/129479", "veja o vídeo!! I/NISSAN TIIDA 18SL FLEX; 2011/2012; PRATA; ALCO./GASOL. - FUNCIONANDO")</f>
      </c>
      <c r="C47" s="4" t="inlineStr">
        <is>
          <t>Não vendido</t>
        </is>
      </c>
      <c r="D47" s="4" t="inlineStr">
        <is>
          <t>26</t>
        </is>
      </c>
      <c r="E47" s="5" t="inlineStr">
        <is>
          <t>15.000,00</t>
        </is>
      </c>
      <c r="F4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2026-04-18T09:53:35.00Z</dcterms:created>
  <dc:creator>Tellks Tecnologia</dc:creator>
  <cp:revision>0</cp:revision>
</cp:coreProperties>
</file>