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100 Ton de Tubos • Máqs Pes. • Tratores • Caminhões • Britadores • Impl. Agríc.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=HYPERLINK("https://leilaoonline.com.br/lote/detalhe/121787", "001")</f>
      </c>
      <c r="B11" s="4" t="s">
        <f>=HYPERLINK("https://leilaoonline.com.br/lote/detalhe/121787", "GUINCHO DE BEG; GIRO 90º")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=HYPERLINK("https://leilaoonline.com.br/lote/detalhe/121795", "003")</f>
      </c>
      <c r="B12" s="4" t="s">
        <f>=HYPERLINK("https://leilaoonline.com.br/lote/detalhe/121795", "118 TUBOS DE ALUMÍNIO DE 5 POLEGADAS E 35 TUBOS DE ALUMÍNIO DE 4 POLEGADAS")</f>
      </c>
      <c r="C12" s="4" t="inlineStr">
        <is>
          <t>Vendido</t>
        </is>
      </c>
      <c r="D12" s="4" t="inlineStr">
        <is>
          <t>58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=HYPERLINK("https://leilaoonline.com.br/lote/detalhe/121890", "004")</f>
      </c>
      <c r="B13" s="4" t="s">
        <f>=HYPERLINK("https://leilaoonline.com.br/lote/detalhe/121890", "40 TONELADAS DE TUBOS DE 2 POLEGADAS; TAMANHO 2.90 (PREÇO POR KG)")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=HYPERLINK("https://leilaoonline.com.br/lote/detalhe/121791", "005")</f>
      </c>
      <c r="B14" s="4" t="s">
        <f>=HYPERLINK("https://leilaoonline.com.br/lote/detalhe/121791", "50 TONELADAS DE TUBOS DE 8.10.12.14 POLEGADAS; COMPRIMENTO DE 8 METROS E 12 METROS - VENDA POR KILO")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=HYPERLINK("https://leilaoonline.com.br/lote/detalhe/121756", "006")</f>
      </c>
      <c r="B15" s="4" t="s">
        <f>=HYPERLINK("https://leilaoonline.com.br/lote/detalhe/121756", "TRATOR FORD 8830; ANO 2000; TRAÇADO; HIDRÁULICO TRASEIRO; TOMADA DE FORÇA")</f>
      </c>
      <c r="C15" s="4" t="inlineStr">
        <is>
          <t>Não vendido</t>
        </is>
      </c>
      <c r="D15" s="4" t="inlineStr">
        <is>
          <t>95</t>
        </is>
      </c>
      <c r="E15" s="5" t="inlineStr">
        <is>
          <t>72.000,00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=HYPERLINK("https://leilaoonline.com.br/lote/detalhe/122833", "007")</f>
      </c>
      <c r="B16" s="4" t="s">
        <f>=HYPERLINK("https://leilaoonline.com.br/lote/detalhe/122833", "TRATOR CBT 1105; COM DIREÇÃO HIDRÁULICA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=HYPERLINK("https://leilaoonline.com.br/lote/detalhe/121774", "009")</f>
      </c>
      <c r="B17" s="4" t="s">
        <f>=HYPERLINK("https://leilaoonline.com.br/lote/detalhe/121774", "TRATOR VALMET 80 ID.; ANO 1970; MOTOR MWM 4CC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=HYPERLINK("https://leilaoonline.com.br/lote/detalhe/121765", "010")</f>
      </c>
      <c r="B18" s="4" t="s">
        <f>=HYPERLINK("https://leilaoonline.com.br/lote/detalhe/121765", "FORD MAJOR DEXTRA; ANO INDEFINIDO; SEM PLAQUETA DE IDENTIFICAÇÃO")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=HYPERLINK("https://leilaoonline.com.br/lote/detalhe/121755", "011")</f>
      </c>
      <c r="B19" s="4" t="s">
        <f>=HYPERLINK("https://leilaoonline.com.br/lote/detalhe/121755", "TRATOR VALMET; MODELO 785; ANO 98")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46.500,00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=HYPERLINK("https://leilaoonline.com.br/lote/detalhe/121758", "012")</f>
      </c>
      <c r="B20" s="4" t="s">
        <f>=HYPERLINK("https://leilaoonline.com.br/lote/detalhe/121758", "TRATOR CBT 8440; COM DIREÇÃO HIDRÁULICA; ANO 1986")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=HYPERLINK("https://leilaoonline.com.br/lote/detalhe/121767", "013")</f>
      </c>
      <c r="B21" s="4" t="s">
        <f>=HYPERLINK("https://leilaoonline.com.br/lote/detalhe/121767", "TRATOR VALMET 62; ANO 1975 -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=HYPERLINK("https://leilaoonline.com.br/lote/detalhe/122690", "014")</f>
      </c>
      <c r="B22" s="4" t="s">
        <f>=HYPERLINK("https://leilaoonline.com.br/lote/detalhe/122690", "AGRALE 4.4; MODELO 5080.4; TURBO; ANO 2003 -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61.500,00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=HYPERLINK("https://leilaoonline.com.br/lote/detalhe/121764", "015")</f>
      </c>
      <c r="B23" s="4" t="s">
        <f>=HYPERLINK("https://leilaoonline.com.br/lote/detalhe/121764", "TRATOR VALMET 62 ID.; CAFEEIRO; ANO 76")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=HYPERLINK("https://leilaoonline.com.br/lote/detalhe/121772", "016")</f>
      </c>
      <c r="B24" s="4" t="s">
        <f>=HYPERLINK("https://leilaoonline.com.br/lote/detalhe/121772", "veja o vídeo!! TRATOR FENDT FARMER; ANO 1962; COR VERDE; DIESEL; MOTOR MWM 6113/57B")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=HYPERLINK("https://leilaoonline.com.br/lote/detalhe/121757", "017")</f>
      </c>
      <c r="B25" s="4" t="s">
        <f>=HYPERLINK("https://leilaoonline.com.br/lote/detalhe/121757", "CBT 2600; ANO 1984; TRAÇADO; DIREÇÃO HIDRÁULICA; COM COMPRESSOR DE AR PARA ENCHER CILINDROS DE COMANDO; HIDRÁULICO COM PISTÃO")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=HYPERLINK("https://leilaoonline.com.br/lote/detalhe/121768", "018")</f>
      </c>
      <c r="B26" s="4" t="s">
        <f>=HYPERLINK("https://leilaoonline.com.br/lote/detalhe/121768", "RECOLHEDORA DE FEIJÃO; MARCA MIAC")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=HYPERLINK("https://leilaoonline.com.br/lote/detalhe/121762", "019")</f>
      </c>
      <c r="B27" s="4" t="s">
        <f>=HYPERLINK("https://leilaoonline.com.br/lote/detalhe/121762", "TRATOR VALMET; MODELO 65 ID.; ANO 78")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=HYPERLINK("https://leilaoonline.com.br/lote/detalhe/121763", "020")</f>
      </c>
      <c r="B28" s="4" t="s">
        <f>=HYPERLINK("https://leilaoonline.com.br/lote/detalhe/121763", "TRATOR FORD 8 BR; SEM ANO DE IDENTIFICAÇÃO OU PLAQUETA")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9.100,00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=HYPERLINK("https://leilaoonline.com.br/lote/detalhe/121736", "021")</f>
      </c>
      <c r="B29" s="4" t="s">
        <f>=HYPERLINK("https://leilaoonline.com.br/lote/detalhe/121736", "veja o vídeo!! PÁ CARREGADEIRA MICHIGAN 75 III; ANO 1978 -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37.750,00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=HYPERLINK("https://leilaoonline.com.br/lote/detalhe/121740", "022")</f>
      </c>
      <c r="B30" s="4" t="s">
        <f>=HYPERLINK("https://leilaoonline.com.br/lote/detalhe/121740", "veja o vídeo!! CASE 2688; ANO 2012; COM PLATAFORMA 3020; 30 PÉS E PLATAFORMA DE MILHA 15 LINHAS; ESPAÇAMENTO DE 0,500")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650.000,00</t>
        </is>
      </c>
      <c r="F30" s="4" t="inlineStr">
        <is>
          <t>15000.00</t>
        </is>
      </c>
    </row>
    <row collapsed="false" customFormat="false" customHeight="false" hidden="false" ht="12.1" outlineLevel="0" r="31">
      <c r="A31" s="5" t="s">
        <f>=HYPERLINK("https://leilaoonline.com.br/lote/detalhe/121825", "023")</f>
      </c>
      <c r="B31" s="4" t="s">
        <f>=HYPERLINK("https://leilaoonline.com.br/lote/detalhe/121825", "veja o vídeo!! LIBER 942 -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=HYPERLINK("https://leilaoonline.com.br/lote/detalhe/121771", "024")</f>
      </c>
      <c r="B32" s="4" t="s">
        <f>=HYPERLINK("https://leilaoonline.com.br/lote/detalhe/121771", "TRANSBORDO DE CANA PARA 8 TONELADAS; MARCA ENGEAGRO")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=HYPERLINK("https://leilaoonline.com.br/lote/detalhe/122766", "025")</f>
      </c>
      <c r="B33" s="4" t="s">
        <f>=HYPERLINK("https://leilaoonline.com.br/lote/detalhe/122766", "PÁ CARREGADEIRA 55 A.; ANO 80; MOTOR MERCEDES TORQ 28")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36.500,00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=HYPERLINK("https://leilaoonline.com.br/lote/detalhe/121734", "026")</f>
      </c>
      <c r="B34" s="4" t="s">
        <f>=HYPERLINK("https://leilaoonline.com.br/lote/detalhe/121734", "EMPILHADEIRA; MARCA LINDE; MODELO H40T-04; ANO 2005")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=HYPERLINK("https://leilaoonline.com.br/lote/detalhe/121759", "027")</f>
      </c>
      <c r="B35" s="4" t="s">
        <f>=HYPERLINK("https://leilaoonline.com.br/lote/detalhe/121759", "QUADRICICLO 4X2; MOTOR 250CC.; COM KIT PARA APLICAÇÃO DE HERBICIDA")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=HYPERLINK("https://leilaoonline.com.br/lote/detalhe/121770", "028")</f>
      </c>
      <c r="B36" s="4" t="s">
        <f>=HYPERLINK("https://leilaoonline.com.br/lote/detalhe/121770", "TRANSBORDO DE CANA PARA 8 TONELADAS; MARCA ENGEAGRO")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=HYPERLINK("https://leilaoonline.com.br/lote/detalhe/122761", "029")</f>
      </c>
      <c r="B37" s="4" t="s">
        <f>=HYPERLINK("https://leilaoonline.com.br/lote/detalhe/122761", "veja o vídeo!! PÁ CARREGADEIRA CASE W7; ANO 82")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40.500,00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=HYPERLINK("https://leilaoonline.com.br/lote/detalhe/121733", "030")</f>
      </c>
      <c r="B38" s="4" t="s">
        <f>=HYPERLINK("https://leilaoonline.com.br/lote/detalhe/121733", "ESCAVADEIRA; MARCA JHON DEERE; MODELO CLD 200")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18.500,00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=HYPERLINK("https://leilaoonline.com.br/lote/detalhe/121732", "031")</f>
      </c>
      <c r="B39" s="4" t="s">
        <f>=HYPERLINK("https://leilaoonline.com.br/lote/detalhe/121732", "ESCAVADEIRA; MARCA JHON DEERE; MODELO CLC 200")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14.750,00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=HYPERLINK("https://leilaoonline.com.br/lote/detalhe/121735", "032")</f>
      </c>
      <c r="B40" s="4" t="s">
        <f>=HYPERLINK("https://leilaoonline.com.br/lote/detalhe/121735", "veja o vídeo!! PÁ CARREGADEIRA MICHIGAN 75 III; ANO 1980")</f>
      </c>
      <c r="C40" s="4" t="inlineStr">
        <is>
          <t>Não vendido</t>
        </is>
      </c>
      <c r="D40" s="4" t="inlineStr">
        <is>
          <t>122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=HYPERLINK("https://leilaoonline.com.br/lote/detalhe/121729", "033")</f>
      </c>
      <c r="B41" s="4" t="s">
        <f>=HYPERLINK("https://leilaoonline.com.br/lote/detalhe/121729", "5 PÁS CARREGADEIRA, VOLVO L90F, CAT 962 G e 962 H")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192.000,00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=HYPERLINK("https://leilaoonline.com.br/lote/detalhe/121731", "034")</f>
      </c>
      <c r="B42" s="4" t="s">
        <f>=HYPERLINK("https://leilaoonline.com.br/lote/detalhe/121731", "RETROESCAVADEIRA 4x4 NEW HOLLAND LB90 2010 - FUNCIONANDO")</f>
      </c>
      <c r="C42" s="4" t="inlineStr">
        <is>
          <t>Não vendido</t>
        </is>
      </c>
      <c r="D42" s="4" t="inlineStr">
        <is>
          <t>60</t>
        </is>
      </c>
      <c r="E42" s="5" t="inlineStr">
        <is>
          <t>141.250,00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=HYPERLINK("https://leilaoonline.com.br/lote/detalhe/121739", "035")</f>
      </c>
      <c r="B43" s="4" t="s">
        <f>=HYPERLINK("https://leilaoonline.com.br/lote/detalhe/121739", "NEW HOLLAND 2011; TC 5090")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=HYPERLINK("https://leilaoonline.com.br/lote/detalhe/122788", "036")</f>
      </c>
      <c r="B44" s="4" t="s">
        <f>=HYPERLINK("https://leilaoonline.com.br/lote/detalhe/122788", "GM/S10 2.5 D 4X4; 1999/2000; BRANCA; DIESEL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=HYPERLINK("https://leilaoonline.com.br/lote/detalhe/122786", "037")</f>
      </c>
      <c r="B45" s="4" t="s">
        <f>=HYPERLINK("https://leilaoonline.com.br/lote/detalhe/122786", "CAMINHÃO M. BENZ/L 2219; 1979/1979; BRANCA; DIESEL; MOTOR CUMMINS 6CC; TURBINADO; HIDRÁULICO")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56.000,00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=HYPERLINK("https://leilaoonline.com.br/lote/detalhe/122782", "038")</f>
      </c>
      <c r="B46" s="4" t="s">
        <f>=HYPERLINK("https://leilaoonline.com.br/lote/detalhe/122782", "veja o vídeo!! VW/SAVEIRO CD CROSS  MA; 2014/2015; AZUL; ALCO./GASOL. - FUNCIONANDO - IPVA 2022 PAGO")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49.250,00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=HYPERLINK("https://leilaoonline.com.br/lote/detalhe/122705", "039")</f>
      </c>
      <c r="B47" s="4" t="s">
        <f>=HYPERLINK("https://leilaoonline.com.br/lote/detalhe/122705", "veja o vídeo!! I/MMC OUTLANDER 2.2 D; 2015/2016; BRANCA; DIESEL - FUNCIONANDO - FIPE: R$ 150.724,00")</f>
      </c>
      <c r="C47" s="4" t="inlineStr">
        <is>
          <t>Não vendido</t>
        </is>
      </c>
      <c r="D47" s="4" t="inlineStr">
        <is>
          <t>74</t>
        </is>
      </c>
      <c r="E47" s="5" t="inlineStr">
        <is>
          <t>91.750,00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=HYPERLINK("https://leilaoonline.com.br/lote/detalhe/122389", "040")</f>
      </c>
      <c r="B48" s="4" t="s">
        <f>=HYPERLINK("https://leilaoonline.com.br/lote/detalhe/122389", "CAMINHÃO MERCEDES BENZ 1113; 1978; AZUL; DIESEL; TURBINADO; HIDRÁULICO")</f>
      </c>
      <c r="C48" s="4" t="inlineStr">
        <is>
          <t>Não vendido</t>
        </is>
      </c>
      <c r="D48" s="4" t="inlineStr">
        <is>
          <t>27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=HYPERLINK("https://leilaoonline.com.br/lote/detalhe/122390", "041")</f>
      </c>
      <c r="B49" s="4" t="s">
        <f>=HYPERLINK("https://leilaoonline.com.br/lote/detalhe/122390", "veja o vídeo!! CAMINHÃO FORD/CARGO 1317 E; 2006/2006; PRATA; DIESEL; MOTOR CUMMINS; TURBINADO; HIDRÁULICO")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=HYPERLINK("https://leilaoonline.com.br/lote/detalhe/122391", "042")</f>
      </c>
      <c r="B50" s="4" t="s">
        <f>=HYPERLINK("https://leilaoonline.com.br/lote/detalhe/122391", "CAMINHÃO FORD/CARGO 1415; 1987/1987; BRANCA; DIESEL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43.000,00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=HYPERLINK("https://leilaoonline.com.br/lote/detalhe/122392", "043")</f>
      </c>
      <c r="B51" s="4" t="s">
        <f>=HYPERLINK("https://leilaoonline.com.br/lote/detalhe/122392", "CAMINHÃO VW/VW 11.130; 1981/1981; BRANCA; DIESEL; HIDRÁULICO; POLI GUINDASTE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=HYPERLINK("https://leilaoonline.com.br/lote/detalhe/122689", "044")</f>
      </c>
      <c r="B52" s="4" t="s">
        <f>=HYPERLINK("https://leilaoonline.com.br/lote/detalhe/122689", "CAMINHÃO MERCEDES BENZ/L 1113; 1974/1974; LARANJA; DIESEL; TURBINADO; HIDRÁULICO; MOTOR 352A - FUNCIONANDO")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=HYPERLINK("https://leilaoonline.com.br/lote/detalhe/122393", "045")</f>
      </c>
      <c r="B53" s="4" t="s">
        <f>=HYPERLINK("https://leilaoonline.com.br/lote/detalhe/122393", "CAMINHÃO MERCEDES BENZ 1113; 1969/1969; VERDE; DIESEL")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=HYPERLINK("https://leilaoonline.com.br/lote/detalhe/122763", "046")</f>
      </c>
      <c r="B54" s="4" t="s">
        <f>=HYPERLINK("https://leilaoonline.com.br/lote/detalhe/122763", "CAMINHÃO FORD/F4000; 1980/1980;  BRANCA; DIESEL; MOTOR 226 TURBINADO; 4 MARCHAS")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=HYPERLINK("https://leilaoonline.com.br/lote/detalhe/122706", "047")</f>
      </c>
      <c r="B55" s="4" t="s">
        <f>=HYPERLINK("https://leilaoonline.com.br/lote/detalhe/122706", "GM/CHEVROLET A10; 1982/1982; BEGE; ALCOOL - FUNCIONANDO")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16.250,00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=HYPERLINK("https://leilaoonline.com.br/lote/detalhe/122395", "048")</f>
      </c>
      <c r="B56" s="4" t="s">
        <f>=HYPERLINK("https://leilaoonline.com.br/lote/detalhe/122395", "CAMINHÃO FORD/F4000; 1988/1988; PRATA; DIESEL; MOTOR MWM 229; HIDRÁULICA")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33.500,00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=HYPERLINK("https://leilaoonline.com.br/lote/detalhe/122834", "049")</f>
      </c>
      <c r="B57" s="4" t="s">
        <f>=HYPERLINK("https://leilaoonline.com.br/lote/detalhe/122834", "CAMINHÃO VW/11.130; 1987/1987; CINZA; DIESEL; SAID 7,5; MOTOR MWM")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38.000,00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=HYPERLINK("https://leilaoonline.com.br/lote/detalhe/122584", "050")</f>
      </c>
      <c r="B58" s="4" t="s">
        <f>=HYPERLINK("https://leilaoonline.com.br/lote/detalhe/122584", "I/GM SILVERADO T; 1998/1998; VERMELHA; DIESEL; TURBINADA; HIDRÁULICO; 6 CILINDROS")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49.000,00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=HYPERLINK("https://leilaoonline.com.br/lote/detalhe/122704", "051")</f>
      </c>
      <c r="B59" s="4" t="s">
        <f>=HYPERLINK("https://leilaoonline.com.br/lote/detalhe/122704", "veja o vídeo!! GM/CHEVROLET A20 CUSTOM; 1989/1990; BRANCA; DIESEL (MOD. COMBUSTIVEL) - FUNCIONANDO")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42.250,00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=HYPERLINK("https://leilaoonline.com.br/lote/detalhe/122388", "052")</f>
      </c>
      <c r="B60" s="4" t="s">
        <f>=HYPERLINK("https://leilaoonline.com.br/lote/detalhe/122388", "veja o vídeo!! VW/GOL CL 1.8; 1992/1993; PRATA; ALCOOL; TURBO LEGALIZADO - FUNCIONANDO")</f>
      </c>
      <c r="C60" s="4" t="inlineStr">
        <is>
          <t>Não vendido</t>
        </is>
      </c>
      <c r="D60" s="4" t="inlineStr">
        <is>
          <t>28</t>
        </is>
      </c>
      <c r="E60" s="5" t="inlineStr">
        <is>
          <t>14.750,00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=HYPERLINK("https://leilaoonline.com.br/lote/detalhe/121891", "053")</f>
      </c>
      <c r="B61" s="4" t="s">
        <f>=HYPERLINK("https://leilaoonline.com.br/lote/detalhe/121891", "RENAULT/MASTER BUS16 DCI; 2005/2006; BRANCA; DIESEL")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21.500,00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=HYPERLINK("https://leilaoonline.com.br/lote/detalhe/122738", "054")</f>
      </c>
      <c r="B62" s="4" t="s">
        <f>=HYPERLINK("https://leilaoonline.com.br/lote/detalhe/122738", "CAMINHÃO MERCEDES BENZ 608; 1975/1975; LARANJA; DIESEL; CARROCERIA FECHADA/BAÚ")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=HYPERLINK("https://leilaoonline.com.br/lote/detalhe/121747", "055")</f>
      </c>
      <c r="B63" s="4" t="s">
        <f>=HYPERLINK("https://leilaoonline.com.br/lote/detalhe/121747", "CARRETA REB/FNV FRUEHAUF; PRETA; 1974/1974; PARA 30 MIL LITROS; TODA EM AÇO INÓX; PESO DO TANQUE: 11 TONELADAS; COM DOCUMENTO EM DIA")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=HYPERLINK("https://leilaoonline.com.br/lote/detalhe/121746", "056")</f>
      </c>
      <c r="B64" s="4" t="s">
        <f>=HYPERLINK("https://leilaoonline.com.br/lote/detalhe/121746", "CARRETA PRETA; 1978/1978; PARA 30 MIL LITROS; TODA EM AÇO INÓX; PESO DO TANQUE: 11 TONELADAS; COM DOCUMENTO EM DIA")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=HYPERLINK("https://leilaoonline.com.br/lote/detalhe/121754", "057")</f>
      </c>
      <c r="B65" s="4" t="s">
        <f>=HYPERLINK("https://leilaoonline.com.br/lote/detalhe/121754", "BAÚ REFRIGERADO; 8M DE COMPRIMENTO; COM GANCHEIRAS PARA FRIGORÍFICO; COM MANGUEIRAS E COMPRESSOR COM SUPORTE PARA MOTOR MERCEDES")</f>
      </c>
      <c r="C65" s="4" t="inlineStr">
        <is>
          <t>Não vendido</t>
        </is>
      </c>
      <c r="D65" s="4" t="inlineStr">
        <is>
          <t>52</t>
        </is>
      </c>
      <c r="E65" s="5" t="inlineStr">
        <is>
          <t>8.650,00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=HYPERLINK("https://leilaoonline.com.br/lote/detalhe/122133", "058")</f>
      </c>
      <c r="B66" s="4" t="s">
        <f>=HYPERLINK("https://leilaoonline.com.br/lote/detalhe/122133", "BAÚ ALUMÍNIO; 7,50 X 2,60; LARGURA 2,50 ALTURA")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=HYPERLINK("https://leilaoonline.com.br/lote/detalhe/121761", "059")</f>
      </c>
      <c r="B67" s="4" t="s">
        <f>=HYPERLINK("https://leilaoonline.com.br/lote/detalhe/121761", "BAÚ MERCEDES 608; 4.5 X 2.1 X 2.2 METROS")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=HYPERLINK("https://leilaoonline.com.br/lote/detalhe/121753", "060")</f>
      </c>
      <c r="B68" s="4" t="s">
        <f>=HYPERLINK("https://leilaoonline.com.br/lote/detalhe/121753", "CARROCERIA TOCO (5,70M DE COMPRIMENTO)")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=HYPERLINK("https://leilaoonline.com.br/lote/detalhe/121766", "061")</f>
      </c>
      <c r="B69" s="4" t="s">
        <f>=HYPERLINK("https://leilaoonline.com.br/lote/detalhe/121766", "CARRETA 4 RODAS")</f>
      </c>
      <c r="C69" s="4" t="inlineStr">
        <is>
          <t>Não vendido</t>
        </is>
      </c>
      <c r="D69" s="4" t="inlineStr">
        <is>
          <t>19</t>
        </is>
      </c>
      <c r="E69" s="5" t="inlineStr">
        <is>
          <t>5.050,00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=HYPERLINK("https://leilaoonline.com.br/lote/detalhe/121748", "062")</f>
      </c>
      <c r="B70" s="4" t="s">
        <f>=HYPERLINK("https://leilaoonline.com.br/lote/detalhe/121748", "CARRETA PARA TRANSPORTE DE PESSOAS")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=HYPERLINK("https://leilaoonline.com.br/lote/detalhe/121750", "063")</f>
      </c>
      <c r="B71" s="4" t="s">
        <f>=HYPERLINK("https://leilaoonline.com.br/lote/detalhe/121750", "CARRETA/TANQUE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=HYPERLINK("https://leilaoonline.com.br/lote/detalhe/121751", "064")</f>
      </c>
      <c r="B72" s="4" t="s">
        <f>=HYPERLINK("https://leilaoonline.com.br/lote/detalhe/121751", "CARRETA 2 RODAS PARA TRATOR")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=HYPERLINK("https://leilaoonline.com.br/lote/detalhe/121769", "065")</f>
      </c>
      <c r="B73" s="4" t="s">
        <f>=HYPERLINK("https://leilaoonline.com.br/lote/detalhe/121769", "BRITADOR CONE; 120 TS; DESMONTADO")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1250.00</t>
        </is>
      </c>
    </row>
    <row collapsed="false" customFormat="false" customHeight="false" hidden="false" ht="12.1" outlineLevel="0" r="74">
      <c r="A74" s="5" t="s">
        <f>=HYPERLINK("https://leilaoonline.com.br/lote/detalhe/121773", "066")</f>
      </c>
      <c r="B74" s="4" t="s">
        <f>=HYPERLINK("https://leilaoonline.com.br/lote/detalhe/121773", "REDUTOR PARA MOENDA 84; TODO REVISADO")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=HYPERLINK("https://leilaoonline.com.br/lote/detalhe/121778", "067")</f>
      </c>
      <c r="B75" s="4" t="s">
        <f>=HYPERLINK("https://leilaoonline.com.br/lote/detalhe/121778", "BRITADOR DE MANDÍBULA 50/30")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=HYPERLINK("https://leilaoonline.com.br/lote/detalhe/121776", "068")</f>
      </c>
      <c r="B76" s="4" t="s">
        <f>=HYPERLINK("https://leilaoonline.com.br/lote/detalhe/121776", "4 BOMBAS DE 400 CV CADA")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=HYPERLINK("https://leilaoonline.com.br/lote/detalhe/121835", "069")</f>
      </c>
      <c r="B77" s="4" t="s">
        <f>=HYPERLINK("https://leilaoonline.com.br/lote/detalhe/121835", "TELESMIT; ANO 2017; 2.20 METROS DE ALTURA; 6 METROS DE COMPRIMENTO")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200.000,00</t>
        </is>
      </c>
      <c r="F77" s="4" t="inlineStr">
        <is>
          <t>5000.00</t>
        </is>
      </c>
    </row>
    <row collapsed="false" customFormat="false" customHeight="false" hidden="false" ht="12.1" outlineLevel="0" r="78">
      <c r="A78" s="5" t="s">
        <f>=HYPERLINK("https://leilaoonline.com.br/lote/detalhe/121777", "070")</f>
      </c>
      <c r="B78" s="4" t="s">
        <f>=HYPERLINK("https://leilaoonline.com.br/lote/detalhe/121777", "BOMBA SEM USO; MEDIDAS 400 ENTRADA E 350 SAÍDA COM MOTOR DE 650CV")</f>
      </c>
      <c r="C78" s="4" t="inlineStr">
        <is>
          <t>Não vendido</t>
        </is>
      </c>
      <c r="D78" s="4" t="inlineStr">
        <is>
          <t>16</t>
        </is>
      </c>
      <c r="E78" s="5" t="inlineStr">
        <is>
          <t>101.000,00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=HYPERLINK("https://leilaoonline.com.br/lote/detalhe/121800", "071")</f>
      </c>
      <c r="B79" s="4" t="s">
        <f>=HYPERLINK("https://leilaoonline.com.br/lote/detalhe/121800", "1 SERPENTINA DE 7 METROS DE COMPRIMENTO")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=HYPERLINK("https://leilaoonline.com.br/lote/detalhe/121801", "072")</f>
      </c>
      <c r="B80" s="4" t="s">
        <f>=HYPERLINK("https://leilaoonline.com.br/lote/detalhe/121801", "1 PRENÇA PARA PAPEL (SEMI NOVA)")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7.250,00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=HYPERLINK("https://leilaoonline.com.br/lote/detalhe/121802", "073")</f>
      </c>
      <c r="B81" s="4" t="s">
        <f>=HYPERLINK("https://leilaoonline.com.br/lote/detalhe/121802", "PICADOR DE MADEIRA; PESO 12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=HYPERLINK("https://leilaoonline.com.br/lote/detalhe/121789", "075")</f>
      </c>
      <c r="B82" s="4" t="s">
        <f>=HYPERLINK("https://leilaoonline.com.br/lote/detalhe/121789", "MOTOR DE IRRIGAÇÃO; MWM 229; TURBINADO; COM BOMBA KSB 100/3; BLOCO 225; MONTADO COM KITS 229")</f>
      </c>
      <c r="C82" s="4" t="inlineStr">
        <is>
          <t>Não vendido</t>
        </is>
      </c>
      <c r="D82" s="4" t="inlineStr">
        <is>
          <t>16</t>
        </is>
      </c>
      <c r="E82" s="5" t="inlineStr">
        <is>
          <t>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=HYPERLINK("https://leilaoonline.com.br/lote/detalhe/121788", "076")</f>
      </c>
      <c r="B83" s="4" t="s">
        <f>=HYPERLINK("https://leilaoonline.com.br/lote/detalhe/121788", "MOTOR LIEBHERR DA ESCAVADEIRA; 6 CILINDROS; ANO 2000; COMPLETO")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=HYPERLINK("https://leilaoonline.com.br/lote/detalhe/121783", "077")</f>
      </c>
      <c r="B84" s="4" t="s">
        <f>=HYPERLINK("https://leilaoonline.com.br/lote/detalhe/121783", "GERADOR DE ENERGIA 210 KVA; MOTOR CUMIS")</f>
      </c>
      <c r="C84" s="4" t="inlineStr">
        <is>
          <t>Não vendido</t>
        </is>
      </c>
      <c r="D84" s="4" t="inlineStr">
        <is>
          <t>31</t>
        </is>
      </c>
      <c r="E84" s="5" t="inlineStr">
        <is>
          <t>40.000,00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=HYPERLINK("https://leilaoonline.com.br/lote/detalhe/121784", "078")</f>
      </c>
      <c r="B85" s="4" t="s">
        <f>=HYPERLINK("https://leilaoonline.com.br/lote/detalhe/121784", "GERADOR MOTOR SCANIA 375 KVA - FUNCIONANDO")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21.000,00</t>
        </is>
      </c>
      <c r="F85" s="4" t="inlineStr">
        <is>
          <t>1250.00</t>
        </is>
      </c>
    </row>
    <row collapsed="false" customFormat="false" customHeight="false" hidden="false" ht="12.1" outlineLevel="0" r="86">
      <c r="A86" s="5" t="s">
        <f>=HYPERLINK("https://leilaoonline.com.br/lote/detalhe/122783", "079")</f>
      </c>
      <c r="B86" s="4" t="s">
        <f>=HYPERLINK("https://leilaoonline.com.br/lote/detalhe/122783", "veja o vídeo!! GERADOR COMPAC 1200-B À GASOLINA - FUNCIONANDO")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=HYPERLINK("https://leilaoonline.com.br/lote/detalhe/122784", "080")</f>
      </c>
      <c r="B87" s="4" t="s">
        <f>=HYPERLINK("https://leilaoonline.com.br/lote/detalhe/122784", "veja o vídeo!! GERADOR PRAMAC S 5000 À GASOLINA - FUNCIONANDO")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=HYPERLINK("https://leilaoonline.com.br/lote/detalhe/121794", "081")</f>
      </c>
      <c r="B88" s="4" t="s">
        <f>=HYPERLINK("https://leilaoonline.com.br/lote/detalhe/121794", "PLAINA LIMADORA")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2.350,00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=HYPERLINK("https://leilaoonline.com.br/lote/detalhe/122780", "083")</f>
      </c>
      <c r="B89" s="4" t="s">
        <f>=HYPERLINK("https://leilaoonline.com.br/lote/detalhe/122780", "DIFERENCIAL COMPLETO; 8 PARAFUSOS; COM PNEUS")</f>
      </c>
      <c r="C89" s="4" t="inlineStr">
        <is>
          <t>Não vendido</t>
        </is>
      </c>
      <c r="D89" s="4" t="inlineStr">
        <is>
          <t>13</t>
        </is>
      </c>
      <c r="E89" s="5" t="inlineStr">
        <is>
          <t>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=HYPERLINK("https://leilaoonline.com.br/lote/detalhe/122692", "084")</f>
      </c>
      <c r="B90" s="4" t="s">
        <f>=HYPERLINK("https://leilaoonline.com.br/lote/detalhe/122692", "SERRA DE FITA HORIZONTAL")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1.300,00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=HYPERLINK("https://leilaoonline.com.br/lote/detalhe/121793", "085")</f>
      </c>
      <c r="B91" s="4" t="s">
        <f>=HYPERLINK("https://leilaoonline.com.br/lote/detalhe/121793", "FURADEIRA DE BANCADA")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=HYPERLINK("https://leilaoonline.com.br/lote/detalhe/122785", "086")</f>
      </c>
      <c r="B92" s="4" t="s">
        <f>=HYPERLINK("https://leilaoonline.com.br/lote/detalhe/122785", "CAMBIO EATON; 5 MARCHAS")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=HYPERLINK("https://leilaoonline.com.br/lote/detalhe/122787", "087")</f>
      </c>
      <c r="B93" s="4" t="s">
        <f>=HYPERLINK("https://leilaoonline.com.br/lote/detalhe/122787", "CABINE COM BANCOS (CAMINHÃO VOLKS 12 140)")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=HYPERLINK("https://leilaoonline.com.br/lote/detalhe/122793", "088")</f>
      </c>
      <c r="B94" s="4" t="s">
        <f>=HYPERLINK("https://leilaoonline.com.br/lote/detalhe/122793", "MOTOR MERCEDES 1113; COM PLAQUETA SEM CADASTRO; COM TURBINA; COM BOMBA - FUNCIONANDO")</f>
      </c>
      <c r="C94" s="4" t="inlineStr">
        <is>
          <t>Vendido</t>
        </is>
      </c>
      <c r="D94" s="4" t="inlineStr">
        <is>
          <t>28</t>
        </is>
      </c>
      <c r="E94" s="5" t="inlineStr">
        <is>
          <t>5.050,00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=HYPERLINK("https://leilaoonline.com.br/lote/detalhe/121760", "090")</f>
      </c>
      <c r="B95" s="4" t="s">
        <f>=HYPERLINK("https://leilaoonline.com.br/lote/detalhe/121760", "JETBOOD 5 LUGARES, ANO 2013 ")</f>
      </c>
      <c r="C95" s="4" t="inlineStr">
        <is>
          <t>Não vendido</t>
        </is>
      </c>
      <c r="D95" s="4" t="inlineStr">
        <is>
          <t>23</t>
        </is>
      </c>
      <c r="E95" s="5" t="inlineStr">
        <is>
          <t>76.000,00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=HYPERLINK("https://leilaoonline.com.br/lote/detalhe/122762", "091")</f>
      </c>
      <c r="B96" s="4" t="s">
        <f>=HYPERLINK("https://leilaoonline.com.br/lote/detalhe/122762", "SERRA DE FITA VERTICAL INDUSTRIAL")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=HYPERLINK("https://leilaoonline.com.br/lote/detalhe/122835", "092")</f>
      </c>
      <c r="B97" s="4" t="s">
        <f>=HYPERLINK("https://leilaoonline.com.br/lote/detalhe/122835", "CAÇAMBA IDEROL; 8 METROS CÚBICOS; PBT 20600KG; COM BOMBA E TOMADA DE FORÇA PARA MERCEDES")</f>
      </c>
      <c r="C97" s="4" t="inlineStr">
        <is>
          <t>Não vendido</t>
        </is>
      </c>
      <c r="D97" s="4" t="inlineStr">
        <is>
          <t>24</t>
        </is>
      </c>
      <c r="E97" s="5" t="inlineStr">
        <is>
          <t>13.750,00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=HYPERLINK("https://leilaoonline.com.br/lote/detalhe/121781", "098")</f>
      </c>
      <c r="B98" s="4" t="s">
        <f>=HYPERLINK("https://leilaoonline.com.br/lote/detalhe/121781", "PLANTADEIRA TATU; A VÁCUO; 9 LINHAS")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=HYPERLINK("https://leilaoonline.com.br/lote/detalhe/121780", "099")</f>
      </c>
      <c r="B99" s="4" t="s">
        <f>=HYPERLINK("https://leilaoonline.com.br/lote/detalhe/121780", "PLANTADEIRA 2 LINHAS")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=HYPERLINK("https://leilaoonline.com.br/lote/detalhe/121779", "100")</f>
      </c>
      <c r="B100" s="4" t="s">
        <f>=HYPERLINK("https://leilaoonline.com.br/lote/detalhe/121779", "PLANTADEIRA 3 LINHAS")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=HYPERLINK("https://leilaoonline.com.br/lote/detalhe/121792", "101")</f>
      </c>
      <c r="B101" s="4" t="s">
        <f>=HYPERLINK("https://leilaoonline.com.br/lote/detalhe/121792", "PLANTADEIRA JUMIL DE 3 LINHAS")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=HYPERLINK("https://leilaoonline.com.br/lote/detalhe/121786", "102")</f>
      </c>
      <c r="B102" s="4" t="s">
        <f>=HYPERLINK("https://leilaoonline.com.br/lote/detalhe/121786", "GRADE NIVELADORA 44 DISCOS; MANCAL A ÓLEO; MARCA PICCIN")</f>
      </c>
      <c r="C102" s="4" t="inlineStr">
        <is>
          <t>Não vendido</t>
        </is>
      </c>
      <c r="D102" s="4" t="inlineStr">
        <is>
          <t>19</t>
        </is>
      </c>
      <c r="E102" s="5" t="inlineStr">
        <is>
          <t>13.500,00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=HYPERLINK("https://leilaoonline.com.br/lote/detalhe/121796", "103")</f>
      </c>
      <c r="B103" s="4" t="s">
        <f>=HYPERLINK("https://leilaoonline.com.br/lote/detalhe/121796", "DIFERENCIAL ROCKWELL; 10 FUROS; REDUZIDO")</f>
      </c>
      <c r="C103" s="4" t="inlineStr">
        <is>
          <t>Não vendido</t>
        </is>
      </c>
      <c r="D103" s="4" t="inlineStr">
        <is>
          <t>36</t>
        </is>
      </c>
      <c r="E103" s="5" t="inlineStr">
        <is>
          <t>9.750,00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=HYPERLINK("https://leilaoonline.com.br/lote/detalhe/121790", "104")</f>
      </c>
      <c r="B104" s="4" t="s">
        <f>=HYPERLINK("https://leilaoonline.com.br/lote/detalhe/121790", "2 TRINCHAS DE 2 METROS")</f>
      </c>
      <c r="C104" s="4" t="inlineStr">
        <is>
          <t>Não vendido</t>
        </is>
      </c>
      <c r="D104" s="4" t="inlineStr">
        <is>
          <t>26</t>
        </is>
      </c>
      <c r="E104" s="5" t="inlineStr">
        <is>
          <t>7.750,00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=HYPERLINK("https://leilaoonline.com.br/lote/detalhe/121782", "106")</f>
      </c>
      <c r="B105" s="4" t="s">
        <f>=HYPERLINK("https://leilaoonline.com.br/lote/detalhe/121782", "PULVERIZADOR HATSUTA DE 400 LITROS")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2.350,00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=HYPERLINK("https://leilaoonline.com.br/lote/detalhe/121785", "107")</f>
      </c>
      <c r="B106" s="4" t="s">
        <f>=HYPERLINK("https://leilaoonline.com.br/lote/detalhe/121785", "CONCHA DE HIDRAULICO PARA TRATOR")</f>
      </c>
      <c r="C106" s="4" t="inlineStr">
        <is>
          <t>Não vendido</t>
        </is>
      </c>
      <c r="D106" s="4" t="inlineStr">
        <is>
          <t>14</t>
        </is>
      </c>
      <c r="E106" s="5" t="inlineStr">
        <is>
          <t>3.550,00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=HYPERLINK("https://leilaoonline.com.br/lote/detalhe/121797", "108")</f>
      </c>
      <c r="B107" s="4" t="s">
        <f>=HYPERLINK("https://leilaoonline.com.br/lote/detalhe/121797", "TANQUE DE 2.000L; NA CARRETA; SEM RODAS")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=HYPERLINK("https://leilaoonline.com.br/lote/detalhe/121798", "109")</f>
      </c>
      <c r="B108" s="4" t="s">
        <f>=HYPERLINK("https://leilaoonline.com.br/lote/detalhe/121798", "GRADE ARADORA; 14 DISCOS")</f>
      </c>
      <c r="C108" s="4" t="inlineStr">
        <is>
          <t>Não vendido</t>
        </is>
      </c>
      <c r="D108" s="4" t="inlineStr">
        <is>
          <t>35</t>
        </is>
      </c>
      <c r="E108" s="5" t="inlineStr">
        <is>
          <t>10.250,00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=HYPERLINK("https://leilaoonline.com.br/lote/detalhe/121799", "110")</f>
      </c>
      <c r="B109" s="4" t="s">
        <f>=HYPERLINK("https://leilaoonline.com.br/lote/detalhe/121799", "LOTE COM 3 IMPLEMENTOS AGRÍCOLAS")</f>
      </c>
      <c r="C109" s="4" t="inlineStr">
        <is>
          <t>Não vendido</t>
        </is>
      </c>
      <c r="D109" s="4" t="inlineStr">
        <is>
          <t>38</t>
        </is>
      </c>
      <c r="E109" s="5" t="inlineStr">
        <is>
          <t>10.500,00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=HYPERLINK("https://leilaoonline.com.br/lote/detalhe/121803", "111")</f>
      </c>
      <c r="B110" s="4" t="s">
        <f>=HYPERLINK("https://leilaoonline.com.br/lote/detalhe/121803", "CONTAINER MARÍTIMO DE 6 METROS")</f>
      </c>
      <c r="C110" s="4" t="inlineStr">
        <is>
          <t>Não vendido</t>
        </is>
      </c>
      <c r="D110" s="4" t="inlineStr">
        <is>
          <t>33</t>
        </is>
      </c>
      <c r="E110" s="5" t="inlineStr">
        <is>
          <t>9.500,00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=HYPERLINK("https://leilaoonline.com.br/lote/detalhe/121804", "112")</f>
      </c>
      <c r="B111" s="4" t="s">
        <f>=HYPERLINK("https://leilaoonline.com.br/lote/detalhe/121804", "VASSOURA MECÂNICA PARA TRATOR DE 2,3 METROS")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=HYPERLINK("https://leilaoonline.com.br/lote/detalhe/121805", "113")</f>
      </c>
      <c r="B112" s="4" t="s">
        <f>=HYPERLINK("https://leilaoonline.com.br/lote/detalhe/121805", "ROLO COMPACTADOR DUPLO DE ARRASTO; PÉ DE CARNEIRO")</f>
      </c>
      <c r="C112" s="4" t="inlineStr">
        <is>
          <t>Não vendido</t>
        </is>
      </c>
      <c r="D112" s="4" t="inlineStr">
        <is>
          <t>5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=HYPERLINK("https://leilaoonline.com.br/lote/detalhe/121806", "114")</f>
      </c>
      <c r="B113" s="4" t="s">
        <f>=HYPERLINK("https://leilaoonline.com.br/lote/detalhe/121806", "ROLO COMPACTADOR VIBRADOR; DE ARRASTO")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=HYPERLINK("https://leilaoonline.com.br/lote/detalhe/121807", "115")</f>
      </c>
      <c r="B114" s="4" t="s">
        <f>=HYPERLINK("https://leilaoonline.com.br/lote/detalhe/121807", "ROÇADEIRA DE ARRASTO; AVARÉ")</f>
      </c>
      <c r="C114" s="4" t="inlineStr">
        <is>
          <t>Não vendido</t>
        </is>
      </c>
      <c r="D114" s="4" t="inlineStr">
        <is>
          <t>30</t>
        </is>
      </c>
      <c r="E114" s="5" t="inlineStr">
        <is>
          <t>8.750,00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=HYPERLINK("https://leilaoonline.com.br/lote/detalhe/121808", "116")</f>
      </c>
      <c r="B115" s="4" t="s">
        <f>=HYPERLINK("https://leilaoonline.com.br/lote/detalhe/121808", "ROÇADEIRA DE ARRASTO; AVARÉ")</f>
      </c>
      <c r="C115" s="4" t="inlineStr">
        <is>
          <t>Não vendido</t>
        </is>
      </c>
      <c r="D115" s="4" t="inlineStr">
        <is>
          <t>23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=HYPERLINK("https://leilaoonline.com.br/lote/detalhe/121809", "117")</f>
      </c>
      <c r="B116" s="4" t="s">
        <f>=HYPERLINK("https://leilaoonline.com.br/lote/detalhe/121809", "ROÇADEIRA KAMAQ DE 3.1 METROS; TRANSMISSÃO DE CARDAN")</f>
      </c>
      <c r="C116" s="4" t="inlineStr">
        <is>
          <t>Não vendido</t>
        </is>
      </c>
      <c r="D116" s="4" t="inlineStr">
        <is>
          <t>12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=HYPERLINK("https://leilaoonline.com.br/lote/detalhe/121810", "118")</f>
      </c>
      <c r="B117" s="4" t="s">
        <f>=HYPERLINK("https://leilaoonline.com.br/lote/detalhe/121810", "CONCHA PARA CARREGADEIRA; DE 1.8 METROS DE LARGURA")</f>
      </c>
      <c r="C117" s="4" t="inlineStr">
        <is>
          <t>Não vendido</t>
        </is>
      </c>
      <c r="D117" s="4" t="inlineStr">
        <is>
          <t>12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=HYPERLINK("https://leilaoonline.com.br/lote/detalhe/121883", "119")</f>
      </c>
      <c r="B118" s="4" t="s">
        <f>=HYPERLINK("https://leilaoonline.com.br/lote/detalhe/121883", "7 APARELHOS DE ULTRASSOM; PAROU FUNCIONANDO")</f>
      </c>
      <c r="C118" s="4" t="inlineStr">
        <is>
          <t>Não vendido</t>
        </is>
      </c>
      <c r="D118" s="4" t="inlineStr">
        <is>
          <t>61</t>
        </is>
      </c>
      <c r="E118" s="5" t="inlineStr">
        <is>
          <t>20.000,00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=HYPERLINK("https://leilaoonline.com.br/lote/detalhe/121830", "120")</f>
      </c>
      <c r="B119" s="4" t="s">
        <f>=HYPERLINK("https://leilaoonline.com.br/lote/detalhe/121830",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=HYPERLINK("https://leilaoonline.com.br/lote/detalhe/121826", "121")</f>
      </c>
      <c r="B120" s="4" t="s">
        <f>=HYPERLINK("https://leilaoonline.com.br/lote/detalhe/121826", "AR CONDICIONADO DE JANELA 18.000 BTUS; MARCA SPRINGER; QUENTE E FRIO")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=HYPERLINK("https://leilaoonline.com.br/lote/detalhe/121749", "1057")</f>
      </c>
      <c r="B121" s="4" t="s">
        <f>=HYPERLINK("https://leilaoonline.com.br/lote/detalhe/121749", "LOTE 08 - CARRETA REBOQUE 4 PNEUS COM 2 BANHEIROS QUÍMICOS MÓVEIS MASCULINO E FEMININO; C/ ÁRMARIO DE FERRO E CAIXA D'ÁGUA INÓX")</f>
      </c>
      <c r="C121" s="4" t="inlineStr">
        <is>
          <t>Não vendido</t>
        </is>
      </c>
      <c r="D121" s="4" t="inlineStr">
        <is>
          <t>10</t>
        </is>
      </c>
      <c r="E121" s="5" t="inlineStr">
        <is>
          <t>3.250,00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2026-07-13T12:47:59.00Z</dcterms:created>
  <dc:creator>Tellks Tecnologia</dc:creator>
  <cp:revision>0</cp:revision>
</cp:coreProperties>
</file>