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Máquinas Pes. • Implementos Agríc. • Britadores • Bombas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=HYPERLINK("https://leilaoonline.com.br/lote/detalhe/119508", "003")</f>
      </c>
      <c r="B11" s="4" t="s">
        <f>=HYPERLINK("https://leilaoonline.com.br/lote/detalhe/119508", "ESCAVADEIRA; MARCA JHON DEERE; MODELO CLD 200")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=HYPERLINK("https://leilaoonline.com.br/lote/detalhe/119507", "004")</f>
      </c>
      <c r="B12" s="4" t="s">
        <f>=HYPERLINK("https://leilaoonline.com.br/lote/detalhe/119507", "ESCAVADEIRA; MARCA JHON DEERE; MODELO CLC 200")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=HYPERLINK("https://leilaoonline.com.br/lote/detalhe/120905", "005")</f>
      </c>
      <c r="B13" s="4" t="s">
        <f>=HYPERLINK("https://leilaoonline.com.br/lote/detalhe/120905", "PÁ CARREGADEIRA CATERPILLAR 944 (PARA REVISÃO)")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=HYPERLINK("https://leilaoonline.com.br/lote/detalhe/119514", "006")</f>
      </c>
      <c r="B14" s="4" t="s">
        <f>=HYPERLINK("https://leilaoonline.com.br/lote/detalhe/119514", "veja o vídeo!! PÁ CARREGADEIRA MICHIGAN 75 III; ANO 1980")</f>
      </c>
      <c r="C14" s="4" t="inlineStr">
        <is>
          <t>Não vendido</t>
        </is>
      </c>
      <c r="D14" s="4" t="inlineStr">
        <is>
          <t>68</t>
        </is>
      </c>
      <c r="E14" s="5" t="inlineStr">
        <is>
          <t>58.500,00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=HYPERLINK("https://leilaoonline.com.br/lote/detalhe/119505", "008")</f>
      </c>
      <c r="B15" s="4" t="s">
        <f>=HYPERLINK("https://leilaoonline.com.br/lote/detalhe/119505", "5 PÁS CARREGADEIRA, VOLVO L90F, CAT 962 G e 962 H")</f>
      </c>
      <c r="C15" s="4" t="inlineStr">
        <is>
          <t>Não vendido</t>
        </is>
      </c>
      <c r="D15" s="4" t="inlineStr">
        <is>
          <t>107</t>
        </is>
      </c>
      <c r="E15" s="5" t="inlineStr">
        <is>
          <t>200.500,00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=HYPERLINK("https://leilaoonline.com.br/lote/detalhe/119506", "009")</f>
      </c>
      <c r="B16" s="4" t="s">
        <f>=HYPERLINK("https://leilaoonline.com.br/lote/detalhe/119506", "RETROESCAVADEIRA 4x4 NEW HOLLAND LB90 2010 -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92.250,00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=HYPERLINK("https://leilaoonline.com.br/lote/detalhe/120909", "010")</f>
      </c>
      <c r="B17" s="4" t="s">
        <f>=HYPERLINK("https://leilaoonline.com.br/lote/detalhe/120909", "NEW HOLLAND 2011; TC 5090")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=HYPERLINK("https://leilaoonline.com.br/lote/detalhe/119515", "011")</f>
      </c>
      <c r="B18" s="4" t="s">
        <f>=HYPERLINK("https://leilaoonline.com.br/lote/detalhe/119515", "veja o vídeo!! PÁ CARREGADEIRA MICHIGAN 75 III; ANO 1978 - FUNCIONANDO")</f>
      </c>
      <c r="C18" s="4" t="inlineStr">
        <is>
          <t>Não vendido</t>
        </is>
      </c>
      <c r="D18" s="4" t="inlineStr">
        <is>
          <t>98</t>
        </is>
      </c>
      <c r="E18" s="5" t="inlineStr">
        <is>
          <t>57.250,00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=HYPERLINK("https://leilaoonline.com.br/lote/detalhe/119512", "014")</f>
      </c>
      <c r="B19" s="4" t="s">
        <f>=HYPERLINK("https://leilaoonline.com.br/lote/detalhe/119512", "EMPILHADEIRA; MARCA LINDE; MODELO H40T-04; ANO 2005")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=HYPERLINK("https://leilaoonline.com.br/lote/detalhe/120906", "015")</f>
      </c>
      <c r="B20" s="4" t="s">
        <f>=HYPERLINK("https://leilaoonline.com.br/lote/detalhe/120906", "EMPILHADEIRA HYSTER PARA 2500KG; TORRE PADRÃO - FUNCIONANDO")</f>
      </c>
      <c r="C20" s="4" t="inlineStr">
        <is>
          <t>Vendido</t>
        </is>
      </c>
      <c r="D20" s="4" t="inlineStr">
        <is>
          <t>40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=HYPERLINK("https://leilaoonline.com.br/lote/detalhe/120910", "016")</f>
      </c>
      <c r="B21" s="4" t="s">
        <f>=HYPERLINK("https://leilaoonline.com.br/lote/detalhe/120910", "veja o vídeo!! CASE 2688; ANO 2012; COM PLATAFORMA 3020; 30 PÉS E PLATAFORMA DE MILHA 15 LINHAS; ESPAÇAMENTO DE 0,500")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650.000,00</t>
        </is>
      </c>
      <c r="F21" s="4" t="inlineStr">
        <is>
          <t>15000.00</t>
        </is>
      </c>
    </row>
    <row collapsed="false" customFormat="false" customHeight="false" hidden="false" ht="12.1" outlineLevel="0" r="22">
      <c r="A22" s="5" t="s">
        <f>=HYPERLINK("https://leilaoonline.com.br/lote/detalhe/119516", "017")</f>
      </c>
      <c r="B22" s="4" t="s">
        <f>=HYPERLINK("https://leilaoonline.com.br/lote/detalhe/119516", "EMPILHADEIRA WAGNER A GÁS; 12 METROS DE LANÇA - FUNCIONANDO")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=HYPERLINK("https://leilaoonline.com.br/lote/detalhe/120839", "050")</f>
      </c>
      <c r="B23" s="4" t="s">
        <f>=HYPERLINK("https://leilaoonline.com.br/lote/detalhe/120839", "veja o vídeo!! VW/GOL CL 1.8; 1992/1993; PRATA; ALCOOL; TURBO LEGALIZADO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=HYPERLINK("https://leilaoonline.com.br/lote/detalhe/121126", "051")</f>
      </c>
      <c r="B24" s="4" t="s">
        <f>=HYPERLINK("https://leilaoonline.com.br/lote/detalhe/121126", "CAMINHÃO MERCEDES BENZ 1113; 1978; AZUL; DIESEL; TURBINADO; HIDRÁULICO")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34.500,00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=HYPERLINK("https://leilaoonline.com.br/lote/detalhe/121127", "052")</f>
      </c>
      <c r="B25" s="4" t="s">
        <f>=HYPERLINK("https://leilaoonline.com.br/lote/detalhe/121127", "veja o vídeo!! CAMINHÃO FORD/CARGO 1317 E; 2006/2006; PRATA; DIESEL; MOTOR CUMMINS; TURBINADO; HIDRÁULICO")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=HYPERLINK("https://leilaoonline.com.br/lote/detalhe/121130", "053")</f>
      </c>
      <c r="B26" s="4" t="s">
        <f>=HYPERLINK("https://leilaoonline.com.br/lote/detalhe/121130", "CAMINHÃO FORD/CARGO 1415; 1987/1987; BRANCA; DIESEL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=HYPERLINK("https://leilaoonline.com.br/lote/detalhe/121131", "054")</f>
      </c>
      <c r="B27" s="4" t="s">
        <f>=HYPERLINK("https://leilaoonline.com.br/lote/detalhe/121131", "CAMINHÃO VW/VW 11.130; 1981/1981; BRANCA; DIESEL; HIDRÁULICO; POLI GUINDASTE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=HYPERLINK("https://leilaoonline.com.br/lote/detalhe/121134", "055")</f>
      </c>
      <c r="B28" s="4" t="s">
        <f>=HYPERLINK("https://leilaoonline.com.br/lote/detalhe/121134", "CAMINHÃO FORD/F4000; 1983/1983; AZUL; DIESEL; MOTOR MWM 229 -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=HYPERLINK("https://leilaoonline.com.br/lote/detalhe/121132", "056")</f>
      </c>
      <c r="B29" s="4" t="s">
        <f>=HYPERLINK("https://leilaoonline.com.br/lote/detalhe/121132", "CAMINHÃO MERCEDES BENZ 608; 1975/1975; LARANJA; DIESEL; CARROCERIA FECHADA/BAÚ")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34.500,00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=HYPERLINK("https://leilaoonline.com.br/lote/detalhe/121133", "057")</f>
      </c>
      <c r="B30" s="4" t="s">
        <f>=HYPERLINK("https://leilaoonline.com.br/lote/detalhe/121133", "CAMINHÃO MERCEDES BENZ 1113; 1969/1969; VERDE; DIESEL")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=HYPERLINK("https://leilaoonline.com.br/lote/detalhe/121135", "059")</f>
      </c>
      <c r="B31" s="4" t="s">
        <f>=HYPERLINK("https://leilaoonline.com.br/lote/detalhe/121135", "FORD/F2000; 1980/1981; VERMELHA; DIESEL; MOTOR MWM 229 -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=HYPERLINK("https://leilaoonline.com.br/lote/detalhe/119519", "080")</f>
      </c>
      <c r="B32" s="4" t="s">
        <f>=HYPERLINK("https://leilaoonline.com.br/lote/detalhe/119519", "CARRETA REB/FNV FRUEHAUF; PRETA; 1974/1974; PARA 30 MIL LITROS; TODA EM AÇO INÓX; PESO DO TANQUE: 11 TONELADAS; COM DOCUMENTO EM DIA")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21.000,00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=HYPERLINK("https://leilaoonline.com.br/lote/detalhe/119518", "081")</f>
      </c>
      <c r="B33" s="4" t="s">
        <f>=HYPERLINK("https://leilaoonline.com.br/lote/detalhe/119518", "CARRETA PRETA; 1978/1978; PARA 30 MIL LITROS; TODA EM AÇO INÓX; PESO DO TANQUE: 11 TONELADAS; COM DOCUMENTO EM DIA")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63.500,00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=HYPERLINK("https://leilaoonline.com.br/lote/detalhe/119521", "082")</f>
      </c>
      <c r="B34" s="4" t="s">
        <f>=HYPERLINK("https://leilaoonline.com.br/lote/detalhe/119521", "LOTE 08 - CARRETA REBOQUE 4 PNEUS COM 2 BANHEIROS QUÍMICOS MÓVEIS MASCULINO E FEMININO; C/ ÁRMARIO DE FERRO E CAIXA D'ÁGUA INÓX")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=HYPERLINK("https://leilaoonline.com.br/lote/detalhe/120907", "083")</f>
      </c>
      <c r="B35" s="4" t="s">
        <f>=HYPERLINK("https://leilaoonline.com.br/lote/detalhe/120907", "BAÚ REFRIGERADO; 8M DE COMPRIMENTO; COM GANCHEIRAS PARA FRIGORÍFICO; COM MANGUEIRAS E COMPRESSOR COM SUPORTE PARA MOTOR MERCEDES")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8.200,00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=HYPERLINK("https://leilaoonline.com.br/lote/detalhe/119520", "084")</f>
      </c>
      <c r="B36" s="4" t="s">
        <f>=HYPERLINK("https://leilaoonline.com.br/lote/detalhe/119520", "CARRETA PARA TRANSPORTE DE PESSOAS")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=HYPERLINK("https://leilaoonline.com.br/lote/detalhe/119538", "085")</f>
      </c>
      <c r="B37" s="4" t="s">
        <f>=HYPERLINK("https://leilaoonline.com.br/lote/detalhe/119538", "CARROCERIA TOCO (5,70M DE COMPRIMENTO)")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=HYPERLINK("https://leilaoonline.com.br/lote/detalhe/119535", "086")</f>
      </c>
      <c r="B38" s="4" t="s">
        <f>=HYPERLINK("https://leilaoonline.com.br/lote/detalhe/119535", "CARRETA/TANQUE DE ÁGUA")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=HYPERLINK("https://leilaoonline.com.br/lote/detalhe/119536", "087")</f>
      </c>
      <c r="B39" s="4" t="s">
        <f>=HYPERLINK("https://leilaoonline.com.br/lote/detalhe/119536", "CARRETA 2 RODAS PARA TRATOR")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=HYPERLINK("https://leilaoonline.com.br/lote/detalhe/119537", "088")</f>
      </c>
      <c r="B40" s="4" t="s">
        <f>=HYPERLINK("https://leilaoonline.com.br/lote/detalhe/119537", "CHARRETE TROLE PARA PONEI")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=HYPERLINK("https://leilaoonline.com.br/lote/detalhe/120850", "089")</f>
      </c>
      <c r="B41" s="4" t="s">
        <f>=HYPERLINK("https://leilaoonline.com.br/lote/detalhe/120850", "CARRETA 4 RODAS")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3.100,00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=HYPERLINK("https://leilaoonline.com.br/lote/detalhe/119534", "090")</f>
      </c>
      <c r="B42" s="4" t="s">
        <f>=HYPERLINK("https://leilaoonline.com.br/lote/detalhe/119534", "JETBOOD 5 LUGARES, ANO 2013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23.500,00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=HYPERLINK("https://leilaoonline.com.br/lote/detalhe/119533", "091")</f>
      </c>
      <c r="B43" s="4" t="s">
        <f>=HYPERLINK("https://leilaoonline.com.br/lote/detalhe/119533", "QUADRICICLO 4X2; MOTOR 250CC.; COM KIT PARA APLICAÇÃO DE HERBICIDA")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13.250,00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=HYPERLINK("https://leilaoonline.com.br/lote/detalhe/121125", "092")</f>
      </c>
      <c r="B44" s="4" t="s">
        <f>=HYPERLINK("https://leilaoonline.com.br/lote/detalhe/121125", "CAÇAMBA IDEROL; 8 METROS CÚBICOS; PBT 20600KG; COM BOMBA E TOMADA DE FORÇA PARA MERCEDES")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=HYPERLINK("https://leilaoonline.com.br/lote/detalhe/119539", "093")</f>
      </c>
      <c r="B45" s="4" t="s">
        <f>=HYPERLINK("https://leilaoonline.com.br/lote/detalhe/119539", "BAÚ MERCEDES 608; 4.5 X 2.1 X 2.2 METROS")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2.350,00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=HYPERLINK("https://leilaoonline.com.br/lote/detalhe/119529", "100")</f>
      </c>
      <c r="B46" s="4" t="s">
        <f>=HYPERLINK("https://leilaoonline.com.br/lote/detalhe/119529", "TRATOR FORD 8830; ANO 2000; TRAÇADO; HIDRÁULICO TRASEIRO; TOMADA DE FORÇA")</f>
      </c>
      <c r="C46" s="4" t="inlineStr">
        <is>
          <t>Não vendido</t>
        </is>
      </c>
      <c r="D46" s="4" t="inlineStr">
        <is>
          <t>74</t>
        </is>
      </c>
      <c r="E46" s="5" t="inlineStr">
        <is>
          <t>69.000,00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=HYPERLINK("https://leilaoonline.com.br/lote/detalhe/119527", "101")</f>
      </c>
      <c r="B47" s="4" t="s">
        <f>=HYPERLINK("https://leilaoonline.com.br/lote/detalhe/119527", "TRATOR VALMET; MODELO 785; ANO 98")</f>
      </c>
      <c r="C47" s="4" t="inlineStr">
        <is>
          <t>Não vendido</t>
        </is>
      </c>
      <c r="D47" s="4" t="inlineStr">
        <is>
          <t>67</t>
        </is>
      </c>
      <c r="E47" s="5" t="inlineStr">
        <is>
          <t>53.500,00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=HYPERLINK("https://leilaoonline.com.br/lote/detalhe/119531", "102")</f>
      </c>
      <c r="B48" s="4" t="s">
        <f>=HYPERLINK("https://leilaoonline.com.br/lote/detalhe/119531", "TRATOR CBT 8440; COM DIREÇÃO HIDRÁULICA; ANO 1986")</f>
      </c>
      <c r="C48" s="4" t="inlineStr">
        <is>
          <t>Não vendido</t>
        </is>
      </c>
      <c r="D48" s="4" t="inlineStr">
        <is>
          <t>57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=HYPERLINK("https://leilaoonline.com.br/lote/detalhe/121129", "103")</f>
      </c>
      <c r="B49" s="4" t="s">
        <f>=HYPERLINK("https://leilaoonline.com.br/lote/detalhe/121129", "TRATOR VALMET 62; ANO 1975 -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=HYPERLINK("https://leilaoonline.com.br/lote/detalhe/119530", "107")</f>
      </c>
      <c r="B50" s="4" t="s">
        <f>=HYPERLINK("https://leilaoonline.com.br/lote/detalhe/119530", "CBT 2600; ANO 1984; TRAÇADO; DIREÇÃO HIDRÁULICA; COM COMPRESSOR DE AR PARA ENCHER CILINDROS DE COMANDO; HIDRÁULICO COM PISTÃO")</f>
      </c>
      <c r="C50" s="4" t="inlineStr">
        <is>
          <t>Não vendido</t>
        </is>
      </c>
      <c r="D50" s="4" t="inlineStr">
        <is>
          <t>35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=HYPERLINK("https://leilaoonline.com.br/lote/detalhe/119542", "109")</f>
      </c>
      <c r="B51" s="4" t="s">
        <f>=HYPERLINK("https://leilaoonline.com.br/lote/detalhe/119542", "TRATOR VALMET; MODELO 65 ID.; ANO 78")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=HYPERLINK("https://leilaoonline.com.br/lote/detalhe/119543", "110")</f>
      </c>
      <c r="B52" s="4" t="s">
        <f>=HYPERLINK("https://leilaoonline.com.br/lote/detalhe/119543", "TRATOR FORD 8 BR; SEM ANO DE IDENTIFICAÇÃO OU PLAQUETA")</f>
      </c>
      <c r="C52" s="4" t="inlineStr">
        <is>
          <t>Não vendido</t>
        </is>
      </c>
      <c r="D52" s="4" t="inlineStr">
        <is>
          <t>62</t>
        </is>
      </c>
      <c r="E52" s="5" t="inlineStr">
        <is>
          <t>10.150,00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=HYPERLINK("https://leilaoonline.com.br/lote/detalhe/119551", "113")</f>
      </c>
      <c r="B53" s="4" t="s">
        <f>=HYPERLINK("https://leilaoonline.com.br/lote/detalhe/119551", "FORD MAJOR DEXTRA; ANO INDEFINIDO; SEM PLAQUETA DE IDENTIFICAÇÃO")</f>
      </c>
      <c r="C53" s="4" t="inlineStr">
        <is>
          <t>Não vendido</t>
        </is>
      </c>
      <c r="D53" s="4" t="inlineStr">
        <is>
          <t>44</t>
        </is>
      </c>
      <c r="E53" s="5" t="inlineStr">
        <is>
          <t>11.750,00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=HYPERLINK("https://leilaoonline.com.br/lote/detalhe/119544", "114")</f>
      </c>
      <c r="B54" s="4" t="s">
        <f>=HYPERLINK("https://leilaoonline.com.br/lote/detalhe/119544", "TRATOR VALMET 62 ID.; CAFEEIRO; ANO 76")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21.000,00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=HYPERLINK("https://leilaoonline.com.br/lote/detalhe/119546", "115")</f>
      </c>
      <c r="B55" s="4" t="s">
        <f>=HYPERLINK("https://leilaoonline.com.br/lote/detalhe/119546", "TRATOR VALMET MODELO 68; ANO 1982")</f>
      </c>
      <c r="C55" s="4" t="inlineStr">
        <is>
          <t>Vendido</t>
        </is>
      </c>
      <c r="D55" s="4" t="inlineStr">
        <is>
          <t>100</t>
        </is>
      </c>
      <c r="E55" s="5" t="inlineStr">
        <is>
          <t>36.750,00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=HYPERLINK("https://leilaoonline.com.br/lote/detalhe/119552", "116")</f>
      </c>
      <c r="B56" s="4" t="s">
        <f>=HYPERLINK("https://leilaoonline.com.br/lote/detalhe/119552", "veja o vídeo!! TRATOR FENDT FARMER; ANO 1962; COR VERDE; DIESEL; MOTOR MWM 6113/57B")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12.050,00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=HYPERLINK("https://leilaoonline.com.br/lote/detalhe/119554", "117")</f>
      </c>
      <c r="B57" s="4" t="s">
        <f>=HYPERLINK("https://leilaoonline.com.br/lote/detalhe/119554", "TRATOR VALMET 80 ID.; ANO 1970; MOTOR MWM 4CC - FUNCIONANDO")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13.500,00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=HYPERLINK("https://leilaoonline.com.br/lote/detalhe/119555", "118")</f>
      </c>
      <c r="B58" s="4" t="s">
        <f>=HYPERLINK("https://leilaoonline.com.br/lote/detalhe/119555", "TRATOR CBT 1105; COM DIREÇÃO HIDRÁULICA - FUNCIONANDO")</f>
      </c>
      <c r="C58" s="4" t="inlineStr">
        <is>
          <t>Não vendido</t>
        </is>
      </c>
      <c r="D58" s="4" t="inlineStr">
        <is>
          <t>34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=HYPERLINK("https://leilaoonline.com.br/lote/detalhe/119547", "150")</f>
      </c>
      <c r="B59" s="4" t="s">
        <f>=HYPERLINK("https://leilaoonline.com.br/lote/detalhe/119547", "RECOLHEDORA DE FEIJÃO; MARCA MIAC")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7.250,00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=HYPERLINK("https://leilaoonline.com.br/lote/detalhe/119548", "151")</f>
      </c>
      <c r="B60" s="4" t="s">
        <f>=HYPERLINK("https://leilaoonline.com.br/lote/detalhe/119548", "BRITADOR CONE; 120 TS; DESMONTADO")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=HYPERLINK("https://leilaoonline.com.br/lote/detalhe/119550", "152")</f>
      </c>
      <c r="B61" s="4" t="s">
        <f>=HYPERLINK("https://leilaoonline.com.br/lote/detalhe/119550", "TRANSBORDO DE CANA PARA 8 TONELADAS; MARCA ENGEAGRO")</f>
      </c>
      <c r="C61" s="4" t="inlineStr">
        <is>
          <t>Não vendido</t>
        </is>
      </c>
      <c r="D61" s="4" t="inlineStr">
        <is>
          <t>55</t>
        </is>
      </c>
      <c r="E61" s="5" t="inlineStr">
        <is>
          <t>15.250,00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=HYPERLINK("https://leilaoonline.com.br/lote/detalhe/119549", "153")</f>
      </c>
      <c r="B62" s="4" t="s">
        <f>=HYPERLINK("https://leilaoonline.com.br/lote/detalhe/119549", "TRANSBORDO DE CANA PARA 8 TONELADAS; MARCA ENGEAGRO")</f>
      </c>
      <c r="C62" s="4" t="inlineStr">
        <is>
          <t>Não vendido</t>
        </is>
      </c>
      <c r="D62" s="4" t="inlineStr">
        <is>
          <t>47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=HYPERLINK("https://leilaoonline.com.br/lote/detalhe/119553", "154")</f>
      </c>
      <c r="B63" s="4" t="s">
        <f>=HYPERLINK("https://leilaoonline.com.br/lote/detalhe/119553", "REDUTOR PARA MOENDA 84; TODO REVISADO")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16.000,00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=HYPERLINK("https://leilaoonline.com.br/lote/detalhe/119560", "155")</f>
      </c>
      <c r="B64" s="4" t="s">
        <f>=HYPERLINK("https://leilaoonline.com.br/lote/detalhe/119560", "BRITADOR DE MANDÍBULA 50/30")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11.000,00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=HYPERLINK("https://leilaoonline.com.br/lote/detalhe/119558", "156")</f>
      </c>
      <c r="B65" s="4" t="s">
        <f>=HYPERLINK("https://leilaoonline.com.br/lote/detalhe/119558", "BOMBA SEM USO; MEDIDAS 400 ENTRADA E 350 SAÍDA COM MOTOR DE 650CV")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19.000,00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=HYPERLINK("https://leilaoonline.com.br/lote/detalhe/119556", "157")</f>
      </c>
      <c r="B66" s="4" t="s">
        <f>=HYPERLINK("https://leilaoonline.com.br/lote/detalhe/119556", "4 BOMBAS DE 400 CV CADA")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=HYPERLINK("https://leilaoonline.com.br/lote/detalhe/119567", "158")</f>
      </c>
      <c r="B67" s="4" t="s">
        <f>=HYPERLINK("https://leilaoonline.com.br/lote/detalhe/119567", "PLANTADEIRA TATU; A VÁCUO; 9 LINHAS")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16.500,00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=HYPERLINK("https://leilaoonline.com.br/lote/detalhe/119565", "159")</f>
      </c>
      <c r="B68" s="4" t="s">
        <f>=HYPERLINK("https://leilaoonline.com.br/lote/detalhe/119565", "PLANTADEIRA 2 LINHAS")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=HYPERLINK("https://leilaoonline.com.br/lote/detalhe/119562", "160")</f>
      </c>
      <c r="B69" s="4" t="s">
        <f>=HYPERLINK("https://leilaoonline.com.br/lote/detalhe/119562", "PLANTADEIRA 3 LINHAS")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=HYPERLINK("https://leilaoonline.com.br/lote/detalhe/120844", "161")</f>
      </c>
      <c r="B70" s="4" t="s">
        <f>=HYPERLINK("https://leilaoonline.com.br/lote/detalhe/120844", "PULVERIZADOR HATSUTA DE 400 LITROS")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=HYPERLINK("https://leilaoonline.com.br/lote/detalhe/119563", "162")</f>
      </c>
      <c r="B71" s="4" t="s">
        <f>=HYPERLINK("https://leilaoonline.com.br/lote/detalhe/119563", "CONCHA DE HIDRAULICO PARA TRATOR")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2.350,00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=HYPERLINK("https://leilaoonline.com.br/lote/detalhe/120852", "163")</f>
      </c>
      <c r="B72" s="4" t="s">
        <f>=HYPERLINK("https://leilaoonline.com.br/lote/detalhe/120852", "PLANTADEIRA JUMIL DE 3 LINHAS")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=HYPERLINK("https://leilaoonline.com.br/lote/detalhe/119566", "164")</f>
      </c>
      <c r="B73" s="4" t="s">
        <f>=HYPERLINK("https://leilaoonline.com.br/lote/detalhe/119566", "GUINCHO DE BEG; GIRO 90º")</f>
      </c>
      <c r="C73" s="4" t="inlineStr">
        <is>
          <t>Não vendido</t>
        </is>
      </c>
      <c r="D73" s="4" t="inlineStr">
        <is>
          <t>19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=HYPERLINK("https://leilaoonline.com.br/lote/detalhe/120902", "165")</f>
      </c>
      <c r="B74" s="4" t="s">
        <f>=HYPERLINK("https://leilaoonline.com.br/lote/detalhe/120902", "SERRA DE FITA HORIZONTAL")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3.100,00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=HYPERLINK("https://leilaoonline.com.br/lote/detalhe/119564", "166")</f>
      </c>
      <c r="B75" s="4" t="s">
        <f>=HYPERLINK("https://leilaoonline.com.br/lote/detalhe/119564", "GRADE NIVELADORA 44 DISCOS; MANCAL A ÓLEO; MARCA PICCIN")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=HYPERLINK("https://leilaoonline.com.br/lote/detalhe/120903", "167")</f>
      </c>
      <c r="B76" s="4" t="s">
        <f>=HYPERLINK("https://leilaoonline.com.br/lote/detalhe/120903", "FURADEIRA DE BANCADA")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=HYPERLINK("https://leilaoonline.com.br/lote/detalhe/120904", "168")</f>
      </c>
      <c r="B77" s="4" t="s">
        <f>=HYPERLINK("https://leilaoonline.com.br/lote/detalhe/120904", "PLAINA LIMADORA")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1.750,00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=HYPERLINK("https://leilaoonline.com.br/lote/detalhe/120908", "169")</f>
      </c>
      <c r="B78" s="4" t="s">
        <f>=HYPERLINK("https://leilaoonline.com.br/lote/detalhe/120908", "118 TUBOS DE ALUMÍNIO DE 5 POLEGADAS E 35 TUBOS DE ALUMÍNIO DE 4 POLEGADAS")</f>
      </c>
      <c r="C78" s="4" t="inlineStr">
        <is>
          <t>Não vendido</t>
        </is>
      </c>
      <c r="D78" s="4" t="inlineStr">
        <is>
          <t>15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=HYPERLINK("https://leilaoonline.com.br/lote/detalhe/119559", "170")</f>
      </c>
      <c r="B79" s="4" t="s">
        <f>=HYPERLINK("https://leilaoonline.com.br/lote/detalhe/119559", "GERADOR MOTOR SCANIA 375 KVA - FUNCIONANDO")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12.250,00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=HYPERLINK("https://leilaoonline.com.br/lote/detalhe/119557", "171")</f>
      </c>
      <c r="B80" s="4" t="s">
        <f>=HYPERLINK("https://leilaoonline.com.br/lote/detalhe/119557", "GERADOR DE ENERGIA 210 KVA; MOTOR CUMIS")</f>
      </c>
      <c r="C80" s="4" t="inlineStr">
        <is>
          <t>Não vendido</t>
        </is>
      </c>
      <c r="D80" s="4" t="inlineStr">
        <is>
          <t>92</t>
        </is>
      </c>
      <c r="E80" s="5" t="inlineStr">
        <is>
          <t>35.250,00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=HYPERLINK("https://leilaoonline.com.br/lote/detalhe/121128", "172")</f>
      </c>
      <c r="B81" s="4" t="s">
        <f>=HYPERLINK("https://leilaoonline.com.br/lote/detalhe/121128", "DIFERENCIAL ROCKWELL; 10 FUROS; REDUZIDO")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=HYPERLINK("https://leilaoonline.com.br/lote/detalhe/119569", "175")</f>
      </c>
      <c r="B82" s="4" t="s">
        <f>=HYPERLINK("https://leilaoonline.com.br/lote/detalhe/119569", "MOTOR LIEBHERR DA ESCAVADEIRA; 6 CILINDROS; ANO 2000; COMPLETO")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=HYPERLINK("https://leilaoonline.com.br/lote/detalhe/119572", "178")</f>
      </c>
      <c r="B83" s="4" t="s">
        <f>=HYPERLINK("https://leilaoonline.com.br/lote/detalhe/119572", "MOTOR DE IRRIGAÇÃO; MWM 229; TURBINADO; COM BOMBA KSB 100/3; BLOCO 225; MONTADO COM KITS 229")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11.500,00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=HYPERLINK("https://leilaoonline.com.br/lote/detalhe/119574", "180")</f>
      </c>
      <c r="B84" s="4" t="s">
        <f>=HYPERLINK("https://leilaoonline.com.br/lote/detalhe/119574", "50 TONELADAS DE TUBOS DE 8.10.12.14 POLEGADAS; COMPRIMENTO DE 8 METROS E 12 METROS - VENDA POR KILO")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3,50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=HYPERLINK("https://leilaoonline.com.br/lote/detalhe/119573", "181")</f>
      </c>
      <c r="B85" s="4" t="s">
        <f>=HYPERLINK("https://leilaoonline.com.br/lote/detalhe/119573", "2 TRINCHAS DE 2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=HYPERLINK("https://leilaoonline.com.br/lote/detalhe/119575", "183")</f>
      </c>
      <c r="B86" s="4" t="s">
        <f>=HYPERLINK("https://leilaoonline.com.br/lote/detalhe/119575", "TANQUE DE 2.000L; NA CARRETA; SEM RODAS")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=HYPERLINK("https://leilaoonline.com.br/lote/detalhe/119576", "185")</f>
      </c>
      <c r="B87" s="4" t="s">
        <f>=HYPERLINK("https://leilaoonline.com.br/lote/detalhe/119576", "GRADE ARADORA; 14 DISCOS")</f>
      </c>
      <c r="C87" s="4" t="inlineStr">
        <is>
          <t>Não vendido</t>
        </is>
      </c>
      <c r="D87" s="4" t="inlineStr">
        <is>
          <t>21</t>
        </is>
      </c>
      <c r="E87" s="5" t="inlineStr">
        <is>
          <t>6.250,00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=HYPERLINK("https://leilaoonline.com.br/lote/detalhe/119577", "186")</f>
      </c>
      <c r="B88" s="4" t="s">
        <f>=HYPERLINK("https://leilaoonline.com.br/lote/detalhe/119577", "LOTE COM 3 IMPLEMENTOS AGRÍCOLAS")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4.250,00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=HYPERLINK("https://leilaoonline.com.br/lote/detalhe/119590", "188")</f>
      </c>
      <c r="B89" s="4" t="s">
        <f>=HYPERLINK("https://leilaoonline.com.br/lote/detalhe/119590", "1 SERPENTINA DE 7 METROS DE COMPRIMENTO")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11.000,00</t>
        </is>
      </c>
      <c r="F89" s="4" t="inlineStr">
        <is>
          <t>1250.00</t>
        </is>
      </c>
    </row>
    <row collapsed="false" customFormat="false" customHeight="false" hidden="false" ht="12.1" outlineLevel="0" r="90">
      <c r="A90" s="5" t="s">
        <f>=HYPERLINK("https://leilaoonline.com.br/lote/detalhe/119591", "189")</f>
      </c>
      <c r="B90" s="4" t="s">
        <f>=HYPERLINK("https://leilaoonline.com.br/lote/detalhe/119591", "1 PRENÇA PARA PAPEL (SEMI NOVA)")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=HYPERLINK("https://leilaoonline.com.br/lote/detalhe/119592", "190")</f>
      </c>
      <c r="B91" s="4" t="s">
        <f>=HYPERLINK("https://leilaoonline.com.br/lote/detalhe/119592", "PICADOR DE MADEIRA; PESO 12 TONELADAS")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45.000,00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=HYPERLINK("https://leilaoonline.com.br/lote/detalhe/120842", "191")</f>
      </c>
      <c r="B92" s="4" t="s">
        <f>=HYPERLINK("https://leilaoonline.com.br/lote/detalhe/120842", "CONTAINER MARÍTIMO DE 6 METROS")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9.250,00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=HYPERLINK("https://leilaoonline.com.br/lote/detalhe/120843", "192")</f>
      </c>
      <c r="B93" s="4" t="s">
        <f>=HYPERLINK("https://leilaoonline.com.br/lote/detalhe/120843", "VASSOURA MECÂNICA PARA TRATOR DE 2,3 METROS")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10.500,00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=HYPERLINK("https://leilaoonline.com.br/lote/detalhe/120845", "193")</f>
      </c>
      <c r="B94" s="4" t="s">
        <f>=HYPERLINK("https://leilaoonline.com.br/lote/detalhe/120845", "ROLO COMPACTADOR DUPLO DE ARRASTO; PÉ DE CARNEIRO")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=HYPERLINK("https://leilaoonline.com.br/lote/detalhe/120846", "194")</f>
      </c>
      <c r="B95" s="4" t="s">
        <f>=HYPERLINK("https://leilaoonline.com.br/lote/detalhe/120846", "SPRED PARA ESPARRAMAR ASFALTO")</f>
      </c>
      <c r="C95" s="4" t="inlineStr">
        <is>
          <t>Vendido</t>
        </is>
      </c>
      <c r="D95" s="4" t="inlineStr">
        <is>
          <t>36</t>
        </is>
      </c>
      <c r="E95" s="5" t="inlineStr">
        <is>
          <t>10.250,00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=HYPERLINK("https://leilaoonline.com.br/lote/detalhe/120847", "195")</f>
      </c>
      <c r="B96" s="4" t="s">
        <f>=HYPERLINK("https://leilaoonline.com.br/lote/detalhe/120847", "ROLO COMPACTADOR VIBRADOR; DE ARRASTO")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=HYPERLINK("https://leilaoonline.com.br/lote/detalhe/120848", "196")</f>
      </c>
      <c r="B97" s="4" t="s">
        <f>=HYPERLINK("https://leilaoonline.com.br/lote/detalhe/120848", "ROÇADEIRA DE ARRASTO; AVARÉ")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=HYPERLINK("https://leilaoonline.com.br/lote/detalhe/120849", "197")</f>
      </c>
      <c r="B98" s="4" t="s">
        <f>=HYPERLINK("https://leilaoonline.com.br/lote/detalhe/120849", "ROÇADEIRA DE ARRASTO; AVARÉ")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=HYPERLINK("https://leilaoonline.com.br/lote/detalhe/120851", "198")</f>
      </c>
      <c r="B99" s="4" t="s">
        <f>=HYPERLINK("https://leilaoonline.com.br/lote/detalhe/120851", "ROÇADEIRA KAMAQ DE 3.1 METROS; TRANSMISSÃO DE CARDAN")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=HYPERLINK("https://leilaoonline.com.br/lote/detalhe/120853", "199")</f>
      </c>
      <c r="B100" s="4" t="s">
        <f>=HYPERLINK("https://leilaoonline.com.br/lote/detalhe/120853", "CONCHA PARA CARREGADEIRA; DE 1.8 METROS DE LARGURA")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2.500,00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=HYPERLINK("https://leilaoonline.com.br/lote/detalhe/121262", "200")</f>
      </c>
      <c r="B101" s="4" t="s">
        <f>=HYPERLINK("https://leilaoonline.com.br/lote/detalhe/121262", "veja o vídeo!! LIBER 942 -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=HYPERLINK("https://leilaoonline.com.br/lote/detalhe/119584", "220")</f>
      </c>
      <c r="B102" s="4" t="s">
        <f>=HYPERLINK("https://leilaoonline.com.br/lote/detalhe/119584", "04 UNIDADES CONDENSADORA GREE + EVAPORADORA • 41.000 BTU")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=HYPERLINK("https://leilaoonline.com.br/lote/detalhe/119585", "221")</f>
      </c>
      <c r="B103" s="4" t="s">
        <f>=HYPERLINK("https://leilaoonline.com.br/lote/detalhe/119585", "04 UNIDADES CONDENSADORA GREE + EVAPORADORA • 41.000 BTU")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=HYPERLINK("https://leilaoonline.com.br/lote/detalhe/119586", "222")</f>
      </c>
      <c r="B104" s="4" t="s">
        <f>=HYPERLINK("https://leilaoonline.com.br/lote/detalhe/119586", "3 UNIDADES CONDENSADORA FUJITSU + EVAPORADORA • 12.000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=HYPERLINK("https://leilaoonline.com.br/lote/detalhe/119578", "223")</f>
      </c>
      <c r="B105" s="4" t="s">
        <f>=HYPERLINK("https://leilaoonline.com.br/lote/detalhe/119578", "(LT123)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=HYPERLINK("https://leilaoonline.com.br/lote/detalhe/119579", "224")</f>
      </c>
      <c r="B106" s="4" t="s">
        <f>=HYPERLINK("https://leilaoonline.com.br/lote/detalhe/119579", "(LT124)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=HYPERLINK("https://leilaoonline.com.br/lote/detalhe/119580", "225")</f>
      </c>
      <c r="B107" s="4" t="s">
        <f>=HYPERLINK("https://leilaoonline.com.br/lote/detalhe/119580", "(LT125)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=HYPERLINK("https://leilaoonline.com.br/lote/detalhe/119581", "226")</f>
      </c>
      <c r="B108" s="4" t="s">
        <f>=HYPERLINK("https://leilaoonline.com.br/lote/detalhe/119581", "(LT126) UNIDADE CONDENSADORA GREE + EVAPORADORA • 41.000 BTU")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=HYPERLINK("https://leilaoonline.com.br/lote/detalhe/119582", "227")</f>
      </c>
      <c r="B109" s="4" t="s">
        <f>=HYPERLINK("https://leilaoonline.com.br/lote/detalhe/119582", "(LT127) UNIDADE CONDENSADORA GREE + EVAPORADORA • 41.000 BTU")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=HYPERLINK("https://leilaoonline.com.br/lote/detalhe/119583", "228")</f>
      </c>
      <c r="B110" s="4" t="s">
        <f>=HYPERLINK("https://leilaoonline.com.br/lote/detalhe/119583", "(LT128) UNIDADE CONDENSADORA GREE + EVAPORADORA • 41.000 BTU")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=HYPERLINK("https://leilaoonline.com.br/lote/detalhe/119587", "229")</f>
      </c>
      <c r="B111" s="4" t="s">
        <f>=HYPERLINK("https://leilaoonline.com.br/lote/detalhe/119587", "(LT129) UNIDADE CONDENSADORA GREE + EVAPORADORA • 41.000 BTU")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=HYPERLINK("https://leilaoonline.com.br/lote/detalhe/119588", "230")</f>
      </c>
      <c r="B112" s="4" t="s">
        <f>=HYPERLINK("https://leilaoonline.com.br/lote/detalhe/119588", "(LT130) UNIDADE CONDENSADORA GREE + EVAPORADORA • 41.000 BTU")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=HYPERLINK("https://leilaoonline.com.br/lote/detalhe/119589", "231")</f>
      </c>
      <c r="B113" s="4" t="s">
        <f>=HYPERLINK("https://leilaoonline.com.br/lote/detalhe/119589", "(LT131) UNIDADE CONDENSADORA FUJITSU + EVAPORADORA • 12.000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=HYPERLINK("https://leilaoonline.com.br/lote/detalhe/119594", "232")</f>
      </c>
      <c r="B114" s="4" t="s">
        <f>=HYPERLINK("https://leilaoonline.com.br/lote/detalhe/119594", "(LT132) UNIDADE CONDENSADORA FUJITSU + EVAPORADORA • 12.000 BTU")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=HYPERLINK("https://leilaoonline.com.br/lote/detalhe/119595", "233")</f>
      </c>
      <c r="B115" s="4" t="s">
        <f>=HYPERLINK("https://leilaoonline.com.br/lote/detalhe/119595", "(LT133) UNIDADE CONDENSADORA FUJITSU + EVAPORADORA • 12.000 BTU")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=HYPERLINK("https://leilaoonline.com.br/lote/detalhe/119596", "234")</f>
      </c>
      <c r="B116" s="4" t="s">
        <f>=HYPERLINK("https://leilaoonline.com.br/lote/detalhe/119596", "(LT134) UNIDADE CONDENSADORA SPRINGER CARRIER + EVAPORADORA • 90.000 BTU")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=HYPERLINK("https://leilaoonline.com.br/lote/detalhe/119597", "237")</f>
      </c>
      <c r="B117" s="4" t="s">
        <f>=HYPERLINK("https://leilaoonline.com.br/lote/detalhe/119597", "(LT137) SECADORECOAIR MOD ED100")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=HYPERLINK("https://leilaoonline.com.br/lote/detalhe/119598", "238")</f>
      </c>
      <c r="B118" s="4" t="s">
        <f>=HYPERLINK("https://leilaoonline.com.br/lote/detalhe/119598", "(LT138) CORTINA DE AR GREE")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=HYPERLINK("https://leilaoonline.com.br/lote/detalhe/119599", "241")</f>
      </c>
      <c r="B119" s="4" t="s">
        <f>=HYPERLINK("https://leilaoonline.com.br/lote/detalhe/119599",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=HYPERLINK("https://leilaoonline.com.br/lote/detalhe/119593", "242")</f>
      </c>
      <c r="B120" s="4" t="s">
        <f>=HYPERLINK("https://leilaoonline.com.br/lote/detalhe/119593", "AR CONDICIONADO DE JANELA 18.000 BTUS; MARCA SPRINGER; QUENTE E FRIO")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2026-04-18T09:33:57.00Z</dcterms:created>
  <dc:creator>Tellks Tecnologia</dc:creator>
  <cp:revision>0</cp:revision>
</cp:coreProperties>
</file>