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MBenz C200 e GLK 300 • HRV EXL 16 • Civic 2020 • Eclipse 2020 • Cruze • Saveiro 2019 • Out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04/03/2022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=HYPERLINK("https://leilaoonline.com.br/lote/detalhe/118502", "103")</f>
      </c>
      <c r="B11" s="4" t="s">
        <f>=HYPERLINK("https://leilaoonline.com.br/lote/detalhe/118502", "veja o vídeo!! I/M. BENZ C200; 2015/2015; PRETA; GASOLINA  - FUNCIONANDO - IPVA 2022 PAGO")</f>
      </c>
      <c r="C11" s="4" t="inlineStr">
        <is>
          <t>Não vendido</t>
        </is>
      </c>
      <c r="D11" s="4" t="inlineStr">
        <is>
          <t>68</t>
        </is>
      </c>
      <c r="E11" s="5" t="inlineStr">
        <is>
          <t>103.250,00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=HYPERLINK("https://leilaoonline.com.br/lote/detalhe/118943", "105")</f>
      </c>
      <c r="B12" s="4" t="s">
        <f>=HYPERLINK("https://leilaoonline.com.br/lote/detalhe/118943", "CHEVROLET S10 ADV FD2; 2018/2019; CINZA; ALCO./GASOL. - FUNCIONANDO - FROTA 202; CP 120")</f>
      </c>
      <c r="C12" s="4" t="inlineStr">
        <is>
          <t>Não vendido</t>
        </is>
      </c>
      <c r="D12" s="4" t="inlineStr">
        <is>
          <t>45</t>
        </is>
      </c>
      <c r="E12" s="5" t="inlineStr">
        <is>
          <t>70.500,00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=HYPERLINK("https://leilaoonline.com.br/lote/detalhe/118495", "106")</f>
      </c>
      <c r="B13" s="4" t="s">
        <f>=HYPERLINK("https://leilaoonline.com.br/lote/detalhe/118495", "veja o vídeo!! I/M. BENZ GLK 300; 2010/2011; PRATA; GASOLINA - APROX. 82.260KM - FUNCIONANDO")</f>
      </c>
      <c r="C13" s="4" t="inlineStr">
        <is>
          <t>Vendido</t>
        </is>
      </c>
      <c r="D13" s="4" t="inlineStr">
        <is>
          <t>72</t>
        </is>
      </c>
      <c r="E13" s="5" t="inlineStr">
        <is>
          <t>46.250,00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=HYPERLINK("https://leilaoonline.com.br/lote/detalhe/118499", "107")</f>
      </c>
      <c r="B14" s="4" t="s">
        <f>=HYPERLINK("https://leilaoonline.com.br/lote/detalhe/118499", "veja o vídeo!! VW/NOVA SAVEIRO RB MBVS; 2019/2019; PRATA; ALCO./GASOL. - FUNCIONANDO - IPVA 2022 PAGO")</f>
      </c>
      <c r="C14" s="4" t="inlineStr">
        <is>
          <t>Não vendido</t>
        </is>
      </c>
      <c r="D14" s="4" t="inlineStr">
        <is>
          <t>34</t>
        </is>
      </c>
      <c r="E14" s="5" t="inlineStr">
        <is>
          <t>54.000,00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=HYPERLINK("https://leilaoonline.com.br/lote/detalhe/119004", "108")</f>
      </c>
      <c r="B15" s="4" t="s">
        <f>=HYPERLINK("https://leilaoonline.com.br/lote/detalhe/119004", "veja o vídeo!! VW/T CROSS CL TSI AD; 2021/2021; BRANCA - FUNCIONANDO - IPVA 2022 PAGO")</f>
      </c>
      <c r="C15" s="4" t="inlineStr">
        <is>
          <t>Não vendido</t>
        </is>
      </c>
      <c r="D15" s="4" t="inlineStr">
        <is>
          <t>166</t>
        </is>
      </c>
      <c r="E15" s="5" t="inlineStr">
        <is>
          <t>88.000,00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=HYPERLINK("https://leilaoonline.com.br/lote/detalhe/118500", "109")</f>
      </c>
      <c r="B16" s="4" t="s">
        <f>=HYPERLINK("https://leilaoonline.com.br/lote/detalhe/118500", "veja o vídeo!! HONDA/CIVIC EXL 2.0 16V I-VTEC; 2019/2020; PRETA; ALCO./GASOL. - FUNCIONANDO - IPVA 2022 PAGO")</f>
      </c>
      <c r="C16" s="4" t="inlineStr">
        <is>
          <t>Não vendido</t>
        </is>
      </c>
      <c r="D16" s="4" t="inlineStr">
        <is>
          <t>103</t>
        </is>
      </c>
      <c r="E16" s="5" t="inlineStr">
        <is>
          <t>86.000,00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=HYPERLINK("https://leilaoonline.com.br/lote/detalhe/118501", "110")</f>
      </c>
      <c r="B17" s="4" t="s">
        <f>=HYPERLINK("https://leilaoonline.com.br/lote/detalhe/118501", "veja o vídeo!! I/LR RANGE ROVER SPORT TDV6; 2007/2008; PRETA; DIESEL - FUNCIONANDO")</f>
      </c>
      <c r="C17" s="4" t="inlineStr">
        <is>
          <t>Não vendido</t>
        </is>
      </c>
      <c r="D17" s="4" t="inlineStr">
        <is>
          <t>42</t>
        </is>
      </c>
      <c r="E17" s="5" t="inlineStr">
        <is>
          <t>42.000,00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=HYPERLINK("https://leilaoonline.com.br/lote/detalhe/118498", "112")</f>
      </c>
      <c r="B18" s="4" t="s">
        <f>=HYPERLINK("https://leilaoonline.com.br/lote/detalhe/118498", "veja o vídeo!! I/MMC ECLIPSE CR HPESAWD; 2019/2020; VERMELHA; GASOLINA - FUNCIONANDO - IPVA 2022 PAGO")</f>
      </c>
      <c r="C18" s="4" t="inlineStr">
        <is>
          <t>Não vendido</t>
        </is>
      </c>
      <c r="D18" s="4" t="inlineStr">
        <is>
          <t>82</t>
        </is>
      </c>
      <c r="E18" s="5" t="inlineStr">
        <is>
          <t>88.500,00</t>
        </is>
      </c>
      <c r="F18" s="4" t="inlineStr">
        <is>
          <t>1500.00</t>
        </is>
      </c>
    </row>
    <row collapsed="false" customFormat="false" customHeight="false" hidden="false" ht="12.1" outlineLevel="0" r="19">
      <c r="A19" s="5" t="s">
        <f>=HYPERLINK("https://leilaoonline.com.br/lote/detalhe/118497", "113")</f>
      </c>
      <c r="B19" s="4" t="s">
        <f>=HYPERLINK("https://leilaoonline.com.br/lote/detalhe/118497", "veja o vídeo!! NISSAN/LIVINA 16SL; 2009/2010; VERMELHA; ALCO./GASOL. - FUNCIONANDO")</f>
      </c>
      <c r="C19" s="4" t="inlineStr">
        <is>
          <t>Não vendido</t>
        </is>
      </c>
      <c r="D19" s="4" t="inlineStr">
        <is>
          <t>27</t>
        </is>
      </c>
      <c r="E19" s="5" t="inlineStr">
        <is>
          <t>14.500,00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=HYPERLINK("https://leilaoonline.com.br/lote/detalhe/118496", "115")</f>
      </c>
      <c r="B20" s="4" t="s">
        <f>=HYPERLINK("https://leilaoonline.com.br/lote/detalhe/118496", "HYUNDAI/HB20S 1.0M UNIQ; 2019/2019; BRANCA; ALCO./GASOL. - FUNCIONANDO")</f>
      </c>
      <c r="C20" s="4" t="inlineStr">
        <is>
          <t>Não vendido</t>
        </is>
      </c>
      <c r="D20" s="4" t="inlineStr">
        <is>
          <t>8</t>
        </is>
      </c>
      <c r="E20" s="5" t="inlineStr">
        <is>
          <t>36.000,00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=HYPERLINK("https://leilaoonline.com.br/lote/detalhe/118509", "117")</f>
      </c>
      <c r="B21" s="4" t="s">
        <f>=HYPERLINK("https://leilaoonline.com.br/lote/detalhe/118509", "HONDA/HR-V EXL; 2016/2016; PRATA; ALCO./GASOL. - FUNCIONANDO")</f>
      </c>
      <c r="C21" s="4" t="inlineStr">
        <is>
          <t>Não vendido</t>
        </is>
      </c>
      <c r="D21" s="4" t="inlineStr">
        <is>
          <t>43</t>
        </is>
      </c>
      <c r="E21" s="5" t="inlineStr">
        <is>
          <t>72.250,00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=HYPERLINK("https://leilaoonline.com.br/lote/detalhe/118504", "119")</f>
      </c>
      <c r="B22" s="4" t="s">
        <f>=HYPERLINK("https://leilaoonline.com.br/lote/detalhe/118504", "veja o vídeo!! I/CHEV CRUZE LT NB AT; 2017/2018; CINZA; ALCO./GASOL. - FUNCIONANDO")</f>
      </c>
      <c r="C22" s="4" t="inlineStr">
        <is>
          <t>Não vendido</t>
        </is>
      </c>
      <c r="D22" s="4" t="inlineStr">
        <is>
          <t>27</t>
        </is>
      </c>
      <c r="E22" s="5" t="inlineStr">
        <is>
          <t>33.500,00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=HYPERLINK("https://leilaoonline.com.br/lote/detalhe/118503", "120")</f>
      </c>
      <c r="B23" s="4" t="s">
        <f>=HYPERLINK("https://leilaoonline.com.br/lote/detalhe/118503", "veja o vídeo!! NISSAN/LIVINA 18S; 2013/2013; BRANCA; ALCO./GASOL.")</f>
      </c>
      <c r="C23" s="4" t="inlineStr">
        <is>
          <t>Não vendido</t>
        </is>
      </c>
      <c r="D23" s="4" t="inlineStr">
        <is>
          <t>32</t>
        </is>
      </c>
      <c r="E23" s="5" t="inlineStr">
        <is>
          <t>16.500,00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=HYPERLINK("https://leilaoonline.com.br/lote/detalhe/118505", "122")</f>
      </c>
      <c r="B24" s="4" t="s">
        <f>=HYPERLINK("https://leilaoonline.com.br/lote/detalhe/118505", "CHEV/ONIX PLUS JOY; 2019/2020; BRANCA; ALCO./GASOL. - FUNCIONANDO")</f>
      </c>
      <c r="C24" s="4" t="inlineStr">
        <is>
          <t>Não vendido</t>
        </is>
      </c>
      <c r="D24" s="4" t="inlineStr">
        <is>
          <t>50</t>
        </is>
      </c>
      <c r="E24" s="5" t="inlineStr">
        <is>
          <t>40.500,00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=HYPERLINK("https://leilaoonline.com.br/lote/detalhe/119003", "123")</f>
      </c>
      <c r="B25" s="4" t="s">
        <f>=HYPERLINK("https://leilaoonline.com.br/lote/detalhe/119003", "veja o vídeo!! I/VW FOX 1.6 PLUS; 2009/2010; PRATA; ALCO./GASOL. - FUNCIONANDO")</f>
      </c>
      <c r="C25" s="4" t="inlineStr">
        <is>
          <t>Não vendido</t>
        </is>
      </c>
      <c r="D25" s="4" t="inlineStr">
        <is>
          <t>13</t>
        </is>
      </c>
      <c r="E25" s="5" t="inlineStr">
        <is>
          <t>13.500,00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=HYPERLINK("https://leilaoonline.com.br/lote/detalhe/119295", "125")</f>
      </c>
      <c r="B26" s="4" t="s">
        <f>=HYPERLINK("https://leilaoonline.com.br/lote/detalhe/119295", "veja o vídeo!! IMP/GM ASTRA GLS; 1995/1995; PRETA; GASOLINA - FUNCIONANDO")</f>
      </c>
      <c r="C26" s="4" t="inlineStr">
        <is>
          <t>Não vendido</t>
        </is>
      </c>
      <c r="D26" s="4" t="inlineStr">
        <is>
          <t>3</t>
        </is>
      </c>
      <c r="E26" s="5" t="inlineStr">
        <is>
          <t>1.500,00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=HYPERLINK("https://leilaoonline.com.br/lote/detalhe/118506", "126")</f>
      </c>
      <c r="B27" s="4" t="s">
        <f>=HYPERLINK("https://leilaoonline.com.br/lote/detalhe/118506", "RENAULT/LOGAN EXPR 16 M; 2014/2015; PRETA; ALCO./GASOL. - FUNCIONANDO")</f>
      </c>
      <c r="C27" s="4" t="inlineStr">
        <is>
          <t>Não vendido</t>
        </is>
      </c>
      <c r="D27" s="4" t="inlineStr">
        <is>
          <t>9</t>
        </is>
      </c>
      <c r="E27" s="5" t="inlineStr">
        <is>
          <t>19.250,00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=HYPERLINK("https://leilaoonline.com.br/lote/detalhe/118508", "127")</f>
      </c>
      <c r="B28" s="4" t="s">
        <f>=HYPERLINK("https://leilaoonline.com.br/lote/detalhe/118508", "veja o vídeo!! VW/GOLF 2.0; 2002/2002; PRETA; GASOLINA - FUNCIONANDO")</f>
      </c>
      <c r="C28" s="4" t="inlineStr">
        <is>
          <t>Não vendido</t>
        </is>
      </c>
      <c r="D28" s="4" t="inlineStr">
        <is>
          <t>16</t>
        </is>
      </c>
      <c r="E28" s="5" t="inlineStr">
        <is>
          <t>11.000,00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=HYPERLINK("https://leilaoonline.com.br/lote/detalhe/118507", "128")</f>
      </c>
      <c r="B29" s="4" t="s">
        <f>=HYPERLINK("https://leilaoonline.com.br/lote/detalhe/118507", "veja o vídeo!! AUDI/A3 1.8T; 2005/2005; PRETA; GASOLINA - FUNCIONANDO -  IPVA 2022 PAGO")</f>
      </c>
      <c r="C29" s="4" t="inlineStr">
        <is>
          <t>Não vendido</t>
        </is>
      </c>
      <c r="D29" s="4" t="inlineStr">
        <is>
          <t>3</t>
        </is>
      </c>
      <c r="E29" s="5" t="inlineStr">
        <is>
          <t>15.000,00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=HYPERLINK("https://leilaoonline.com.br/lote/detalhe/118510", "131")</f>
      </c>
      <c r="B30" s="4" t="s">
        <f>=HYPERLINK("https://leilaoonline.com.br/lote/detalhe/118510", "veja o vídeo!! FORD/KA SE 1.5 SD B; 2018/2018; PRATA; ALCO./GASOL. - FUNCIONANDO")</f>
      </c>
      <c r="C30" s="4" t="inlineStr">
        <is>
          <t>Não vendido</t>
        </is>
      </c>
      <c r="D30" s="4" t="inlineStr">
        <is>
          <t>23</t>
        </is>
      </c>
      <c r="E30" s="5" t="inlineStr">
        <is>
          <t>35.000,00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=HYPERLINK("https://leilaoonline.com.br/lote/detalhe/118511", "137")</f>
      </c>
      <c r="B31" s="4" t="s">
        <f>=HYPERLINK("https://leilaoonline.com.br/lote/detalhe/118511", " veja o vídeo!! HONDA/FIT EX; 2008/2008; BRANCA; GASOLINA - FUNCIONANDO")</f>
      </c>
      <c r="C31" s="4" t="inlineStr">
        <is>
          <t>Não vendido</t>
        </is>
      </c>
      <c r="D31" s="4" t="inlineStr">
        <is>
          <t>41</t>
        </is>
      </c>
      <c r="E31" s="5" t="inlineStr">
        <is>
          <t>21.500,00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=HYPERLINK("https://leilaoonline.com.br/lote/detalhe/118512", "140")</f>
      </c>
      <c r="B32" s="4" t="s">
        <f>=HYPERLINK("https://leilaoonline.com.br/lote/detalhe/118512", "VW/GOL CL; 1989/1989; BRANCA; GASOLINA - FUNCIONANDO")</f>
      </c>
      <c r="C32" s="4" t="inlineStr">
        <is>
          <t>Não vendido</t>
        </is>
      </c>
      <c r="D32" s="4" t="inlineStr">
        <is>
          <t>7</t>
        </is>
      </c>
      <c r="E32" s="5" t="inlineStr">
        <is>
          <t>4.000,00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=HYPERLINK("https://leilaoonline.com.br/lote/detalhe/118516", "141")</f>
      </c>
      <c r="B33" s="4" t="s">
        <f>=HYPERLINK("https://leilaoonline.com.br/lote/detalhe/118516", "VW/SAVEIRO AMBULANC 1.6; 2007/2008; BRANCA; ALCO./GASOL. - FUNCIONANDO")</f>
      </c>
      <c r="C33" s="4" t="inlineStr">
        <is>
          <t>Não vendido</t>
        </is>
      </c>
      <c r="D33" s="4" t="inlineStr">
        <is>
          <t>17</t>
        </is>
      </c>
      <c r="E33" s="5" t="inlineStr">
        <is>
          <t>11.500,00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=HYPERLINK("https://leilaoonline.com.br/lote/detalhe/119308", "142")</f>
      </c>
      <c r="B34" s="4" t="s">
        <f>=HYPERLINK("https://leilaoonline.com.br/lote/detalhe/119308", "I/VW AMAVAROK CD 4X4 S; 2012/2013; BRANCA; DIESEL")</f>
      </c>
      <c r="C34" s="4" t="inlineStr">
        <is>
          <t>Não vendido</t>
        </is>
      </c>
      <c r="D34" s="4" t="inlineStr">
        <is>
          <t>49</t>
        </is>
      </c>
      <c r="E34" s="5" t="inlineStr">
        <is>
          <t>36.000,00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=HYPERLINK("https://leilaoonline.com.br/lote/detalhe/118513", "143")</f>
      </c>
      <c r="B35" s="4" t="s">
        <f>=HYPERLINK("https://leilaoonline.com.br/lote/detalhe/118513", "veja o vídeo!! VW/GOL CL 1.8; 1992/1993; PRATA; ALCOOL; TURBO LEGALIZADO - FUNCIONANDO")</f>
      </c>
      <c r="C35" s="4" t="inlineStr">
        <is>
          <t>Não vendido</t>
        </is>
      </c>
      <c r="D35" s="4" t="inlineStr">
        <is>
          <t>30</t>
        </is>
      </c>
      <c r="E35" s="5" t="inlineStr">
        <is>
          <t>8.750,00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=HYPERLINK("https://leilaoonline.com.br/lote/detalhe/118519", "148")</f>
      </c>
      <c r="B36" s="4" t="s">
        <f>=HYPERLINK("https://leilaoonline.com.br/lote/detalhe/118519", "VW/GOL; 1981/1981; PRETA; ALCOOL - FUNCIONANDO")</f>
      </c>
      <c r="C36" s="4" t="inlineStr">
        <is>
          <t>Não vendido</t>
        </is>
      </c>
      <c r="D36" s="4" t="inlineStr">
        <is>
          <t>4</t>
        </is>
      </c>
      <c r="E36" s="5" t="inlineStr">
        <is>
          <t>2.000,00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=HYPERLINK("https://leilaoonline.com.br/lote/detalhe/118518", "150")</f>
      </c>
      <c r="B37" s="4" t="s">
        <f>=HYPERLINK("https://leilaoonline.com.br/lote/detalhe/118518", "veja o vídeo!! VW/PARATI CL; 1989/1989; BEGE; ALCOOL - FUNCIONANDO")</f>
      </c>
      <c r="C37" s="4" t="inlineStr">
        <is>
          <t>Não vendido</t>
        </is>
      </c>
      <c r="D37" s="4" t="inlineStr">
        <is>
          <t>6</t>
        </is>
      </c>
      <c r="E37" s="5" t="inlineStr">
        <is>
          <t>3.250,00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=HYPERLINK("https://leilaoonline.com.br/lote/detalhe/118517", "161")</f>
      </c>
      <c r="B38" s="4" t="s">
        <f>=HYPERLINK("https://leilaoonline.com.br/lote/detalhe/118517", "VW/SANTANA CL; 1988/1988; CINZA; ALCOOL - FUNCIONANDO")</f>
      </c>
      <c r="C38" s="4" t="inlineStr">
        <is>
          <t>Não vendido</t>
        </is>
      </c>
      <c r="D38" s="4" t="inlineStr">
        <is>
          <t>3</t>
        </is>
      </c>
      <c r="E38" s="5" t="inlineStr">
        <is>
          <t>2.200,00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=HYPERLINK("https://leilaoonline.com.br/lote/detalhe/118520", "235")</f>
      </c>
      <c r="B39" s="4" t="s">
        <f>=HYPERLINK("https://leilaoonline.com.br/lote/detalhe/118520", "VW/GOL CLI; 1995/1995; BRANCA; GASOLINA  - FUNCIONANDO")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3.000,00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=HYPERLINK("https://leilaoonline.com.br/lote/detalhe/118937", "236")</f>
      </c>
      <c r="B40" s="4" t="s">
        <f>=HYPERLINK("https://leilaoonline.com.br/lote/detalhe/118937", "FIAT PALIO WEEKEND ADVENTURE; 2019/2020; BRANCA; ALCO./GASOL. - FUNCIONANDO - FROTA 838; CP 94")</f>
      </c>
      <c r="C40" s="4" t="inlineStr">
        <is>
          <t>Vendido</t>
        </is>
      </c>
      <c r="D40" s="4" t="inlineStr">
        <is>
          <t>43</t>
        </is>
      </c>
      <c r="E40" s="5" t="inlineStr">
        <is>
          <t>45.500,00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=HYPERLINK("https://leilaoonline.com.br/lote/detalhe/118939", "237")</f>
      </c>
      <c r="B41" s="4" t="s">
        <f>=HYPERLINK("https://leilaoonline.com.br/lote/detalhe/118939", "FIAT PALIO WEEKEND ADVENTURE; 2019/2020; BRANCA; ALCO./GASOL. - FUNCIONANDO - FROTA 329; CP 95")</f>
      </c>
      <c r="C41" s="4" t="inlineStr">
        <is>
          <t>Vendido</t>
        </is>
      </c>
      <c r="D41" s="4" t="inlineStr">
        <is>
          <t>22</t>
        </is>
      </c>
      <c r="E41" s="5" t="inlineStr">
        <is>
          <t>45.500,00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=HYPERLINK("https://leilaoonline.com.br/lote/detalhe/118938", "238")</f>
      </c>
      <c r="B42" s="4" t="s">
        <f>=HYPERLINK("https://leilaoonline.com.br/lote/detalhe/118938", "FIAT PALIO WEEKEND ADVENTURE; 2018/2019; BRANCA; ALCO./GASOL. - FUNCIONANDO - FROTA 358; CP 166")</f>
      </c>
      <c r="C42" s="4" t="inlineStr">
        <is>
          <t>Não vendido</t>
        </is>
      </c>
      <c r="D42" s="4" t="inlineStr">
        <is>
          <t>30</t>
        </is>
      </c>
      <c r="E42" s="5" t="inlineStr">
        <is>
          <t>35.250,00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=HYPERLINK("https://leilaoonline.com.br/lote/detalhe/118941", "239")</f>
      </c>
      <c r="B43" s="4" t="s">
        <f>=HYPERLINK("https://leilaoonline.com.br/lote/detalhe/118941", "FIAT PALIO WEEKEND ADVENTURE; 2019/2020; BRANCA; ALCO./GASOL. - FUNCIONANDO - FROTA 409; CP 98")</f>
      </c>
      <c r="C43" s="4" t="inlineStr">
        <is>
          <t>Não vendido</t>
        </is>
      </c>
      <c r="D43" s="4" t="inlineStr">
        <is>
          <t>22</t>
        </is>
      </c>
      <c r="E43" s="5" t="inlineStr">
        <is>
          <t>40.250,00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=HYPERLINK("https://leilaoonline.com.br/lote/detalhe/118940", "240")</f>
      </c>
      <c r="B44" s="4" t="s">
        <f>=HYPERLINK("https://leilaoonline.com.br/lote/detalhe/118940", "FIAT PALIO WEEKEND ADVENTURE; 2018/2019; BRANCA; ALCO./GASOL. - FUNCIONANDO - FROTA 358; CP 96")</f>
      </c>
      <c r="C44" s="4" t="inlineStr">
        <is>
          <t>Não vendido</t>
        </is>
      </c>
      <c r="D44" s="4" t="inlineStr">
        <is>
          <t>11</t>
        </is>
      </c>
      <c r="E44" s="5" t="inlineStr">
        <is>
          <t>30.500,00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=HYPERLINK("https://leilaoonline.com.br/lote/detalhe/118942", "241")</f>
      </c>
      <c r="B45" s="4" t="s">
        <f>=HYPERLINK("https://leilaoonline.com.br/lote/detalhe/118942", "FIAT PALIO WEEKEND ADVENTURE; 2018/2019; BRANCA; ALCO./GASOL. - FUNCIONANDO - FROTA 678; CP 170")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28.000,00</t>
        </is>
      </c>
      <c r="F4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2026-07-13T19:46:29.00Z</dcterms:created>
  <dc:creator>Tellks Tecnologia</dc:creator>
  <cp:revision>0</cp:revision>
</cp:coreProperties>
</file>