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M. BENZ • Onix • Up • HB20 • Fusca • Uno Way • Fit • Gol • Livina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04/02/2022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=HYPERLINK("https://leilaoonline.com.br/lote/detalhe/115134", "099")</f>
      </c>
      <c r="B11" s="4" t="s">
        <f>=HYPERLINK("https://leilaoonline.com.br/lote/detalhe/115134", "veja o vídeo!! CHEVROLET/ONIX 1.4AT LTE; 2017/2018; CINZA; ALCO./GASOL. - FUNCIONANDO")</f>
      </c>
      <c r="C11" s="4" t="inlineStr">
        <is>
          <t>Não vendido</t>
        </is>
      </c>
      <c r="D11" s="4" t="inlineStr">
        <is>
          <t>18</t>
        </is>
      </c>
      <c r="E11" s="5" t="inlineStr">
        <is>
          <t>40.000,00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=HYPERLINK("https://leilaoonline.com.br/lote/detalhe/115797", "104")</f>
      </c>
      <c r="B12" s="4" t="s">
        <f>=HYPERLINK("https://leilaoonline.com.br/lote/detalhe/115797", "HONDA/HR-V LX; 2020/2020; BRANCA; ALCO./GASOL. - FUNCIONANDO")</f>
      </c>
      <c r="C12" s="4" t="inlineStr">
        <is>
          <t>Não vendido</t>
        </is>
      </c>
      <c r="D12" s="4" t="inlineStr">
        <is>
          <t>17</t>
        </is>
      </c>
      <c r="E12" s="5" t="inlineStr">
        <is>
          <t>47.500,00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=HYPERLINK("https://leilaoonline.com.br/lote/detalhe/115133", "106")</f>
      </c>
      <c r="B13" s="4" t="s">
        <f>=HYPERLINK("https://leilaoonline.com.br/lote/detalhe/115133", "veja o vídeo!! I/M. BENZ GLK 300; 2010/2011; PRATA; GASOLINA - APROX. 82.260KM - FUNCIONANDO")</f>
      </c>
      <c r="C13" s="4" t="inlineStr">
        <is>
          <t>Não vendido</t>
        </is>
      </c>
      <c r="D13" s="4" t="inlineStr">
        <is>
          <t>30</t>
        </is>
      </c>
      <c r="E13" s="5" t="inlineStr">
        <is>
          <t>46.500,00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=HYPERLINK("https://leilaoonline.com.br/lote/detalhe/115794", "107")</f>
      </c>
      <c r="B14" s="4" t="s">
        <f>=HYPERLINK("https://leilaoonline.com.br/lote/detalhe/115794", "veja o vídeo!! VW/NOVA SAVEIRO RB MBVS; 2019/2019; PRATA; ALCO./GASOL. - FUNCIONANDO - IPVA 2022 PAGO")</f>
      </c>
      <c r="C14" s="4" t="inlineStr">
        <is>
          <t>Não vendido</t>
        </is>
      </c>
      <c r="D14" s="4" t="inlineStr">
        <is>
          <t>20</t>
        </is>
      </c>
      <c r="E14" s="5" t="inlineStr">
        <is>
          <t>31.650,00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=HYPERLINK("https://leilaoonline.com.br/lote/detalhe/115756", "112")</f>
      </c>
      <c r="B15" s="4" t="s">
        <f>=HYPERLINK("https://leilaoonline.com.br/lote/detalhe/115756", "veja o vídeo!! I/MMC ECLIPSE CR HPESAWD; 2019/2020; VERMELHA; GASOLINA - FUNCIONANDO - IPVA 2022 PAGO")</f>
      </c>
      <c r="C15" s="4" t="inlineStr">
        <is>
          <t>Não vendido</t>
        </is>
      </c>
      <c r="D15" s="4" t="inlineStr">
        <is>
          <t>72</t>
        </is>
      </c>
      <c r="E15" s="5" t="inlineStr">
        <is>
          <t>101.000,00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=HYPERLINK("https://leilaoonline.com.br/lote/detalhe/115142", "113")</f>
      </c>
      <c r="B16" s="4" t="s">
        <f>=HYPERLINK("https://leilaoonline.com.br/lote/detalhe/115142", "veja o vídeo!! NISSAN/LIVINA 16SL; 2009/2010; VERMELHA; ALCO./GASOL. - FUNCIONANDO")</f>
      </c>
      <c r="C16" s="4" t="inlineStr">
        <is>
          <t>Não vendido</t>
        </is>
      </c>
      <c r="D16" s="4" t="inlineStr">
        <is>
          <t>5</t>
        </is>
      </c>
      <c r="E16" s="5" t="inlineStr">
        <is>
          <t>18.000,00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=HYPERLINK("https://leilaoonline.com.br/lote/detalhe/115135", "116")</f>
      </c>
      <c r="B17" s="4" t="s">
        <f>=HYPERLINK("https://leilaoonline.com.br/lote/detalhe/115135", "veja o vídeo!! I/MERCEDES BENZ C180; 2015/2015; BRANCA; GASOLINA - FUNCIONANDO")</f>
      </c>
      <c r="C17" s="4" t="inlineStr">
        <is>
          <t>Não vendido</t>
        </is>
      </c>
      <c r="D17" s="4" t="inlineStr">
        <is>
          <t>14</t>
        </is>
      </c>
      <c r="E17" s="5" t="inlineStr">
        <is>
          <t>52.500,00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=HYPERLINK("https://leilaoonline.com.br/lote/detalhe/115631", "117")</f>
      </c>
      <c r="B18" s="4" t="s">
        <f>=HYPERLINK("https://leilaoonline.com.br/lote/detalhe/115631", "veja o vídeo!! HONDA/CITY LX CVT; 2021/2021; PRETA; ALCO./GASOL. - APROX. 1.500KM  FUNCIONANDO - IPVA 2022 PAGO")</f>
      </c>
      <c r="C18" s="4" t="inlineStr">
        <is>
          <t>Vendido</t>
        </is>
      </c>
      <c r="D18" s="4" t="inlineStr">
        <is>
          <t>47</t>
        </is>
      </c>
      <c r="E18" s="5" t="inlineStr">
        <is>
          <t>67.500,00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=HYPERLINK("https://leilaoonline.com.br/lote/detalhe/115729", "118")</f>
      </c>
      <c r="B19" s="4" t="s">
        <f>=HYPERLINK("https://leilaoonline.com.br/lote/detalhe/115729", "veja o vídeo!! VW/VIRTUS CL AD; 2018/2018; CINZA; ALCO./GASOL. - FUNCIONANDO")</f>
      </c>
      <c r="C19" s="4" t="inlineStr">
        <is>
          <t>Não vendido</t>
        </is>
      </c>
      <c r="D19" s="4" t="inlineStr">
        <is>
          <t>67</t>
        </is>
      </c>
      <c r="E19" s="5" t="inlineStr">
        <is>
          <t>55.500,00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=HYPERLINK("https://leilaoonline.com.br/lote/detalhe/115764", "119")</f>
      </c>
      <c r="B20" s="4" t="s">
        <f>=HYPERLINK("https://leilaoonline.com.br/lote/detalhe/115764", "veja o vídeo!! I/CHEV CRUZE LT NB AT; 2017/2018; CINZA; ALCO./GASOL. - FUNCIONANDO")</f>
      </c>
      <c r="C20" s="4" t="inlineStr">
        <is>
          <t>Não vendido</t>
        </is>
      </c>
      <c r="D20" s="4" t="inlineStr">
        <is>
          <t>32</t>
        </is>
      </c>
      <c r="E20" s="5" t="inlineStr">
        <is>
          <t>65.000,00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=HYPERLINK("https://leilaoonline.com.br/lote/detalhe/115141", "120")</f>
      </c>
      <c r="B21" s="4" t="s">
        <f>=HYPERLINK("https://leilaoonline.com.br/lote/detalhe/115141", "veja o vídeo!! NISSAN/LIVINA 18S; 2013/2013; BRANCA; ALCO./GASOL.")</f>
      </c>
      <c r="C21" s="4" t="inlineStr">
        <is>
          <t>Não vendido</t>
        </is>
      </c>
      <c r="D21" s="4" t="inlineStr">
        <is>
          <t>43</t>
        </is>
      </c>
      <c r="E21" s="5" t="inlineStr">
        <is>
          <t>24.500,00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=HYPERLINK("https://leilaoonline.com.br/lote/detalhe/115757", "121")</f>
      </c>
      <c r="B22" s="4" t="s">
        <f>=HYPERLINK("https://leilaoonline.com.br/lote/detalhe/115757", "PEUGEOT/HOGGAR XLINE; 2012/2012; VERMELHA; ALCO./GASOL. - FUNCIONANDO")</f>
      </c>
      <c r="C22" s="4" t="inlineStr">
        <is>
          <t>Não vendido</t>
        </is>
      </c>
      <c r="D22" s="4" t="inlineStr">
        <is>
          <t>16</t>
        </is>
      </c>
      <c r="E22" s="5" t="inlineStr">
        <is>
          <t>20.250,00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=HYPERLINK("https://leilaoonline.com.br/lote/detalhe/115765", "122")</f>
      </c>
      <c r="B23" s="4" t="s">
        <f>=HYPERLINK("https://leilaoonline.com.br/lote/detalhe/115765", "CHEV/ONIX PLUS JOY; 2019/2020; BRANCA; ALCO./GASOL. - FUNCIONANDO")</f>
      </c>
      <c r="C23" s="4" t="inlineStr">
        <is>
          <t>Não vendido</t>
        </is>
      </c>
      <c r="D23" s="4" t="inlineStr">
        <is>
          <t>16</t>
        </is>
      </c>
      <c r="E23" s="5" t="inlineStr">
        <is>
          <t>39.500,00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=HYPERLINK("https://leilaoonline.com.br/lote/detalhe/115139", "123")</f>
      </c>
      <c r="B24" s="4" t="s">
        <f>=HYPERLINK("https://leilaoonline.com.br/lote/detalhe/115139", "veja o vídeo!! VW/UP TAKE MA; 2015/2015; PRETA; ALCO./GASOL. - FUNCIONANDO")</f>
      </c>
      <c r="C24" s="4" t="inlineStr">
        <is>
          <t>Não vendido</t>
        </is>
      </c>
      <c r="D24" s="4" t="inlineStr">
        <is>
          <t>42</t>
        </is>
      </c>
      <c r="E24" s="5" t="inlineStr">
        <is>
          <t>28.000,00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=HYPERLINK("https://leilaoonline.com.br/lote/detalhe/115140", "124")</f>
      </c>
      <c r="B25" s="4" t="s">
        <f>=HYPERLINK("https://leilaoonline.com.br/lote/detalhe/115140", "HYUNDAI/HB20S 1.0M UNIQ; 2019/2019; BRANCA; ALCO./GASOL. - FUNCIONANDO")</f>
      </c>
      <c r="C25" s="4" t="inlineStr">
        <is>
          <t>Não vendido</t>
        </is>
      </c>
      <c r="D25" s="4" t="inlineStr">
        <is>
          <t>19</t>
        </is>
      </c>
      <c r="E25" s="5" t="inlineStr">
        <is>
          <t>42.250,00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=HYPERLINK("https://leilaoonline.com.br/lote/detalhe/115138", "125")</f>
      </c>
      <c r="B26" s="4" t="s">
        <f>=HYPERLINK("https://leilaoonline.com.br/lote/detalhe/115138", "veja o vídeo!! IMP/GM ASTRA GLS; 1995/1995; PRETA; GASOLINA - FUNCIONANDO")</f>
      </c>
      <c r="C26" s="4" t="inlineStr">
        <is>
          <t>Não vendido</t>
        </is>
      </c>
      <c r="D26" s="4" t="inlineStr">
        <is>
          <t>3</t>
        </is>
      </c>
      <c r="E26" s="5" t="inlineStr">
        <is>
          <t>2.000,00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=HYPERLINK("https://leilaoonline.com.br/lote/detalhe/115766", "126")</f>
      </c>
      <c r="B27" s="4" t="s">
        <f>=HYPERLINK("https://leilaoonline.com.br/lote/detalhe/115766", "RENAULT/LOGAN EXPR 16 M; 2014/2015; PRETA; ALCO./GASOL. - FUNCIONANDO")</f>
      </c>
      <c r="C27" s="4" t="inlineStr">
        <is>
          <t>Não vendido</t>
        </is>
      </c>
      <c r="D27" s="4" t="inlineStr">
        <is>
          <t>12</t>
        </is>
      </c>
      <c r="E27" s="5" t="inlineStr">
        <is>
          <t>23.500,00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=HYPERLINK("https://leilaoonline.com.br/lote/detalhe/115137", "127")</f>
      </c>
      <c r="B28" s="4" t="s">
        <f>=HYPERLINK("https://leilaoonline.com.br/lote/detalhe/115137", "veja o vídeo!! VW/SANTANA GLS 2000 I; 1993/1994; VERDE; GASOLINA - FUNCIONANDO")</f>
      </c>
      <c r="C28" s="4" t="inlineStr">
        <is>
          <t>Vendido</t>
        </is>
      </c>
      <c r="D28" s="4" t="inlineStr">
        <is>
          <t>57</t>
        </is>
      </c>
      <c r="E28" s="5" t="inlineStr">
        <is>
          <t>17.250,00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=HYPERLINK("https://leilaoonline.com.br/lote/detalhe/115795", "128")</f>
      </c>
      <c r="B29" s="4" t="s">
        <f>=HYPERLINK("https://leilaoonline.com.br/lote/detalhe/115795", "veja o vídeo!! AUDI/A3 1.8T; 2005/2005; PRETA; GASOLINA - FUNCIONANDO -  IPVA 2022 PAGO")</f>
      </c>
      <c r="C29" s="4" t="inlineStr">
        <is>
          <t>Não vendido</t>
        </is>
      </c>
      <c r="D29" s="4" t="inlineStr">
        <is>
          <t>10</t>
        </is>
      </c>
      <c r="E29" s="5" t="inlineStr">
        <is>
          <t>17.000,00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=HYPERLINK("https://leilaoonline.com.br/lote/detalhe/115150", "130")</f>
      </c>
      <c r="B30" s="4" t="s">
        <f>=HYPERLINK("https://leilaoonline.com.br/lote/detalhe/115150", "veja o vídeo!! FIAT/UNO DRIVE 1.0; 2017/2018; BRANCA; ALCO./GASOL. - FUNCIONANDO")</f>
      </c>
      <c r="C30" s="4" t="inlineStr">
        <is>
          <t>Vendido</t>
        </is>
      </c>
      <c r="D30" s="4" t="inlineStr">
        <is>
          <t>42</t>
        </is>
      </c>
      <c r="E30" s="5" t="inlineStr">
        <is>
          <t>28.450,00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=HYPERLINK("https://leilaoonline.com.br/lote/detalhe/115152", "135")</f>
      </c>
      <c r="B31" s="4" t="s">
        <f>=HYPERLINK("https://leilaoonline.com.br/lote/detalhe/115152", "veja o vídeo!! VW/FUSCA; 1983/1983; VERMELHA; GASOLINA - FUNCIONANDO")</f>
      </c>
      <c r="C31" s="4" t="inlineStr">
        <is>
          <t>Não vendido</t>
        </is>
      </c>
      <c r="D31" s="4" t="inlineStr">
        <is>
          <t>14</t>
        </is>
      </c>
      <c r="E31" s="5" t="inlineStr">
        <is>
          <t>10.750,00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=HYPERLINK("https://leilaoonline.com.br/lote/detalhe/115143", "137")</f>
      </c>
      <c r="B32" s="4" t="s">
        <f>=HYPERLINK("https://leilaoonline.com.br/lote/detalhe/115143", " veja o vídeo!! HONDA/FIT EX; 2008/2008; BRANCA; GASOLINA - FUNCIONANDO")</f>
      </c>
      <c r="C32" s="4" t="inlineStr">
        <is>
          <t>Não vendido</t>
        </is>
      </c>
      <c r="D32" s="4" t="inlineStr">
        <is>
          <t>29</t>
        </is>
      </c>
      <c r="E32" s="5" t="inlineStr">
        <is>
          <t>23.500,00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=HYPERLINK("https://leilaoonline.com.br/lote/detalhe/115148", "138")</f>
      </c>
      <c r="B33" s="4" t="s">
        <f>=HYPERLINK("https://leilaoonline.com.br/lote/detalhe/115148", "veja o vídeo!! I/HYUNDAI TUCSON GL 20L; 2009/2010; PRATA; GASOLINA - FUNCIONANDO")</f>
      </c>
      <c r="C33" s="4" t="inlineStr">
        <is>
          <t>Não vendido</t>
        </is>
      </c>
      <c r="D33" s="4" t="inlineStr">
        <is>
          <t>48</t>
        </is>
      </c>
      <c r="E33" s="5" t="inlineStr">
        <is>
          <t>29.000,00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=HYPERLINK("https://leilaoonline.com.br/lote/detalhe/115666", "141")</f>
      </c>
      <c r="B34" s="4" t="s">
        <f>=HYPERLINK("https://leilaoonline.com.br/lote/detalhe/115666", "veja o vídeo!! VW/BRASILIA; 1975/1975; MARROM; GASOLINA - FUNCIONANDO")</f>
      </c>
      <c r="C34" s="4" t="inlineStr">
        <is>
          <t>Não vendido</t>
        </is>
      </c>
      <c r="D34" s="4" t="inlineStr">
        <is>
          <t>19</t>
        </is>
      </c>
      <c r="E34" s="5" t="inlineStr">
        <is>
          <t>8.250,00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=HYPERLINK("https://leilaoonline.com.br/lote/detalhe/115151", "145")</f>
      </c>
      <c r="B35" s="4" t="s">
        <f>=HYPERLINK("https://leilaoonline.com.br/lote/detalhe/115151", "VW/GOL CL; 1989/1989; BRANCA; GASOLINA - FUNCIONANDO")</f>
      </c>
      <c r="C35" s="4" t="inlineStr">
        <is>
          <t>Não vendido</t>
        </is>
      </c>
      <c r="D35" s="4" t="inlineStr">
        <is>
          <t>11</t>
        </is>
      </c>
      <c r="E35" s="5" t="inlineStr">
        <is>
          <t>5.500,00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=HYPERLINK("https://leilaoonline.com.br/lote/detalhe/115667", "147")</f>
      </c>
      <c r="B36" s="4" t="s">
        <f>=HYPERLINK("https://leilaoonline.com.br/lote/detalhe/115667", "veja o vídeo!! VW/FUSCA 1600; 1977/1977; BRANCA; GASOLINA - FUNCIONANDO")</f>
      </c>
      <c r="C36" s="4" t="inlineStr">
        <is>
          <t>Não vendido</t>
        </is>
      </c>
      <c r="D36" s="4" t="inlineStr">
        <is>
          <t>20</t>
        </is>
      </c>
      <c r="E36" s="5" t="inlineStr">
        <is>
          <t>7.500,00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=HYPERLINK("https://leilaoonline.com.br/lote/detalhe/115731", "148")</f>
      </c>
      <c r="B37" s="4" t="s">
        <f>=HYPERLINK("https://leilaoonline.com.br/lote/detalhe/115731", "VW/GOL; 1981/1981; PRETA; ALCOOL - FUNCIONANDO")</f>
      </c>
      <c r="C37" s="4" t="inlineStr">
        <is>
          <t>Não vendido</t>
        </is>
      </c>
      <c r="D37" s="4" t="inlineStr">
        <is>
          <t>5</t>
        </is>
      </c>
      <c r="E37" s="5" t="inlineStr">
        <is>
          <t>2.000,00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=HYPERLINK("https://leilaoonline.com.br/lote/detalhe/115149", "150")</f>
      </c>
      <c r="B38" s="4" t="s">
        <f>=HYPERLINK("https://leilaoonline.com.br/lote/detalhe/115149", "veja o vídeo!! VW/PARATI CL; 1989/1989; BEGE; ALCOOL - FUNCIONANDO")</f>
      </c>
      <c r="C38" s="4" t="inlineStr">
        <is>
          <t>Não vendido</t>
        </is>
      </c>
      <c r="D38" s="4" t="inlineStr">
        <is>
          <t>18</t>
        </is>
      </c>
      <c r="E38" s="5" t="inlineStr">
        <is>
          <t>7.250,00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=HYPERLINK("https://leilaoonline.com.br/lote/detalhe/115144", "161")</f>
      </c>
      <c r="B39" s="4" t="s">
        <f>=HYPERLINK("https://leilaoonline.com.br/lote/detalhe/115144", "VW/SANTANA CL; 1988/1988; CINZA; ALCOOL - FUNCIONANDO")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1.600,00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=HYPERLINK("https://leilaoonline.com.br/lote/detalhe/115767", "235")</f>
      </c>
      <c r="B40" s="4" t="s">
        <f>=HYPERLINK("https://leilaoonline.com.br/lote/detalhe/115767", "VW/GOL CLI; 1995/1995; BRANCA; GASOLINA  - FUNCIONANDO")</f>
      </c>
      <c r="C40" s="4" t="inlineStr">
        <is>
          <t>Não vendido</t>
        </is>
      </c>
      <c r="D40" s="4" t="inlineStr">
        <is>
          <t>18</t>
        </is>
      </c>
      <c r="E40" s="5" t="inlineStr">
        <is>
          <t>5.250,00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=HYPERLINK("https://leilaoonline.com.br/lote/detalhe/115146", "239")</f>
      </c>
      <c r="B41" s="4" t="s">
        <f>=HYPERLINK("https://leilaoonline.com.br/lote/detalhe/115146", "veja o vídeo!! VW/GOL GTS; 1993/1994; AZUL; ALCOOL - FUNCIONANDO")</f>
      </c>
      <c r="C41" s="4" t="inlineStr">
        <is>
          <t>Vendido</t>
        </is>
      </c>
      <c r="D41" s="4" t="inlineStr">
        <is>
          <t>123</t>
        </is>
      </c>
      <c r="E41" s="5" t="inlineStr">
        <is>
          <t>31.450,00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=HYPERLINK("https://leilaoonline.com.br/lote/detalhe/115145", "240")</f>
      </c>
      <c r="B42" s="4" t="s">
        <f>=HYPERLINK("https://leilaoonline.com.br/lote/detalhe/115145", "veja o vídeo!! VW/GOL CL 1.8; 1992/1993; PRATA; ALCOOL; TURBO LEGALIZADO - FUNCIONANDO")</f>
      </c>
      <c r="C42" s="4" t="inlineStr">
        <is>
          <t>Não vendido</t>
        </is>
      </c>
      <c r="D42" s="4" t="inlineStr">
        <is>
          <t>26</t>
        </is>
      </c>
      <c r="E42" s="5" t="inlineStr">
        <is>
          <t>13.250,00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=HYPERLINK("https://leilaoonline.com.br/lote/detalhe/115769", "350")</f>
      </c>
      <c r="B43" s="4" t="s">
        <f>=HYPERLINK("https://leilaoonline.com.br/lote/detalhe/115769", "FIAT/STRADA HD WK CC E; 2018/2018; BRANCA; ALCO./GASOL. - FUNCIONANDO")</f>
      </c>
      <c r="C43" s="4" t="inlineStr">
        <is>
          <t>Não vendido</t>
        </is>
      </c>
      <c r="D43" s="4" t="inlineStr">
        <is>
          <t>67</t>
        </is>
      </c>
      <c r="E43" s="5" t="inlineStr">
        <is>
          <t>40.500,00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=HYPERLINK("https://leilaoonline.com.br/lote/detalhe/115768", "351")</f>
      </c>
      <c r="B44" s="4" t="s">
        <f>=HYPERLINK("https://leilaoonline.com.br/lote/detalhe/115768", "GM/ASTRA GL 1.8; 2000/2000; CINZA; GASOLINA - FUNCIONANDO")</f>
      </c>
      <c r="C44" s="4" t="inlineStr">
        <is>
          <t>Não vendido</t>
        </is>
      </c>
      <c r="D44" s="4" t="inlineStr">
        <is>
          <t>20</t>
        </is>
      </c>
      <c r="E44" s="5" t="inlineStr">
        <is>
          <t>10.500,00</t>
        </is>
      </c>
      <c r="F4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2026-07-13T19:46:15.00Z</dcterms:created>
  <dc:creator>Tellks Tecnologia</dc:creator>
  <cp:revision>0</cp:revision>
</cp:coreProperties>
</file>