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TRATORES - 3 CAMINHÕES - COLHEDORAS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=HYPERLINK("https://leilaoonline.com.br/lote/detalhe/111148", "3202")</f>
      </c>
      <c r="B11" s="4" t="s">
        <f>=HYPERLINK("https://leilaoonline.com.br/lote/detalhe/111148", "Televisão, Armário e outros - Veja Especificações abaixo. Fundação Raizen Barra - Localizado na Cidade de Igaraçú do Tietê/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=HYPERLINK("https://leilaoonline.com.br/lote/detalhe/111714", "3578")</f>
      </c>
      <c r="B12" s="4" t="s">
        <f>=HYPERLINK("https://leilaoonline.com.br/lote/detalhe/111714", "LOTE UNICO, 3 APERELHO DE SOM, 7 CADEIRAS, 7 SUPORTES DE COMPUTADOR, 1 ARMÁRIO DE MEDICAMENTOS ( OBS. VIDRO TRINCADO),  1 DVD, 1 TV  TUBO , SF, LOC. FUNDAÇÃO RAIZEN / JAÚ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=HYPERLINK("https://leilaoonline.com.br/lote/detalhe/111684", "3579")</f>
      </c>
      <c r="B13" s="4" t="s">
        <f>=HYPERLINK("https://leilaoonline.com.br/lote/detalhe/111684", "TORRE DE VIGIA, SF , LOC. DIAMANTE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=HYPERLINK("https://leilaoonline.com.br/lote/detalhe/111153", "11015")</f>
      </c>
      <c r="B14" s="4" t="s">
        <f>=HYPERLINK("https://leilaoonline.com.br/lote/detalhe/111153", " CARRETA DIS.TORTA SPANDER, ANO 2015, FR122412, LOC. BONFIM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=HYPERLINK("https://leilaoonline.com.br/lote/detalhe/110486", "11266")</f>
      </c>
      <c r="B15" s="4" t="s">
        <f>=HYPERLINK("https://leilaoonline.com.br/lote/detalhe/110486", " PLANTADORA, FR171908, LOC. JUNQUEIRA")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=HYPERLINK("https://leilaoonline.com.br/lote/detalhe/110488", "11267")</f>
      </c>
      <c r="B16" s="4" t="s">
        <f>=HYPERLINK("https://leilaoonline.com.br/lote/detalhe/110488", " CARRETA DE PLANTIL, ANO 2013,  FR92849, LOC. JUNQUEIRA")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=HYPERLINK("https://leilaoonline.com.br/lote/detalhe/110483", "11268")</f>
      </c>
      <c r="B17" s="4" t="s">
        <f>=HYPERLINK("https://leilaoonline.com.br/lote/detalhe/110483", " CARRETA DE PLANTIL, ANO 2013,  FR92853, LOC.JUNQUEIRA")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=HYPERLINK("https://leilaoonline.com.br/lote/detalhe/110484", "11269")</f>
      </c>
      <c r="B18" s="4" t="s">
        <f>=HYPERLINK("https://leilaoonline.com.br/lote/detalhe/110484", "PLANT. CANA ATA PCP 1102, ANO 2012,  FR92830, LOC. JUNQUEIRA")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=HYPERLINK("https://leilaoonline.com.br/lote/detalhe/110487", "11270")</f>
      </c>
      <c r="B19" s="4" t="s">
        <f>=HYPERLINK("https://leilaoonline.com.br/lote/detalhe/110487", " PLANTADORA, FR92826, LOC. JUNQUEIRA")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=HYPERLINK("https://leilaoonline.com.br/lote/detalhe/110490", "11271")</f>
      </c>
      <c r="B20" s="4" t="s">
        <f>=HYPERLINK("https://leilaoonline.com.br/lote/detalhe/110490", "TRATOR CASE MX 240 MAGNUM 4x4, ANO 2010, FR93320, LOC.JUNQUEIRA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77.000,00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=HYPERLINK("https://leilaoonline.com.br/lote/detalhe/110491", "11272")</f>
      </c>
      <c r="B21" s="4" t="s">
        <f>=HYPERLINK("https://leilaoonline.com.br/lote/detalhe/110491", "TRATOR CASE CASE MX 240 MAGNUM 4x4, ANO 2010, FR93333, LOC. JUNQUEIRA")</f>
      </c>
      <c r="C21" s="4" t="inlineStr">
        <is>
          <t>Vendido</t>
        </is>
      </c>
      <c r="D21" s="4" t="inlineStr">
        <is>
          <t>42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=HYPERLINK("https://leilaoonline.com.br/lote/detalhe/110492", "11273")</f>
      </c>
      <c r="B22" s="4" t="s">
        <f>=HYPERLINK("https://leilaoonline.com.br/lote/detalhe/110492", "TRATOR CASE MX 240 MAGNUM 4x4, ANO 2010,  FR93322, LOC. JUNQUEIRA")</f>
      </c>
      <c r="C22" s="4" t="inlineStr">
        <is>
          <t>Vendido</t>
        </is>
      </c>
      <c r="D22" s="4" t="inlineStr">
        <is>
          <t>45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=HYPERLINK("https://leilaoonline.com.br/lote/detalhe/110496", "11274")</f>
      </c>
      <c r="B23" s="4" t="s">
        <f>=HYPERLINK("https://leilaoonline.com.br/lote/detalhe/110496", "TRATOR CASE MX 240 MAGNUM 4x4, ANO 2010, FR93318, LOC. JUNQUEIRA")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=HYPERLINK("https://leilaoonline.com.br/lote/detalhe/110494", "11275")</f>
      </c>
      <c r="B24" s="4" t="s">
        <f>=HYPERLINK("https://leilaoonline.com.br/lote/detalhe/110494", " COLHEDORA J. DEERE 3522 2L, ANO 2012,  FR93420,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=HYPERLINK("https://leilaoonline.com.br/lote/detalhe/110499", "11276")</f>
      </c>
      <c r="B25" s="4" t="s">
        <f>=HYPERLINK("https://leilaoonline.com.br/lote/detalhe/110499", " COLHEDORA J. DEERE 3522 2L , ANO 2011, FR360853, LOC. JUNQUEIRA")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=HYPERLINK("https://leilaoonline.com.br/lote/detalhe/110495", "11277")</f>
      </c>
      <c r="B26" s="4" t="s">
        <f>=HYPERLINK("https://leilaoonline.com.br/lote/detalhe/110495", "REBOQUE4E RANDON, 12,5 M, ANO 2012, FR93676, LOC. JUNQUEIRA")</f>
      </c>
      <c r="C26" s="4" t="inlineStr">
        <is>
          <t>Vendido</t>
        </is>
      </c>
      <c r="D26" s="4" t="inlineStr">
        <is>
          <t>7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=HYPERLINK("https://leilaoonline.com.br/lote/detalhe/110500", "11278")</f>
      </c>
      <c r="B27" s="4" t="s">
        <f>=HYPERLINK("https://leilaoonline.com.br/lote/detalhe/110500", "REBOQUE 4E RANDON 12,5M , ANO 2012,  FR93675, LOC. JUNQUEIRA")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=HYPERLINK("https://leilaoonline.com.br/lote/detalhe/110493", "11279")</f>
      </c>
      <c r="B28" s="4" t="s">
        <f>=HYPERLINK("https://leilaoonline.com.br/lote/detalhe/110493", " TRANSBORDO ATA 12000, 12T, ANO 2012, FR93867,  LOC. JUNQUEIRA")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=HYPERLINK("https://leilaoonline.com.br/lote/detalhe/110498", "11280")</f>
      </c>
      <c r="B29" s="4" t="s">
        <f>=HYPERLINK("https://leilaoonline.com.br/lote/detalhe/110498", "REBOQUE4E SERGOMEL 12,5 M, ANO 2014,  FR134120, LOC. JUNQUEIRA")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=HYPERLINK("https://leilaoonline.com.br/lote/detalhe/110485", "11281")</f>
      </c>
      <c r="B30" s="4" t="s">
        <f>=HYPERLINK("https://leilaoonline.com.br/lote/detalhe/110485", "REBOQUE 4E RANDON, 12,5M, ANO 2012,  FR93681, LOC. JUNQUEIRA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=HYPERLINK("https://leilaoonline.com.br/lote/detalhe/110481", "11282")</f>
      </c>
      <c r="B31" s="4" t="s">
        <f>=HYPERLINK("https://leilaoonline.com.br/lote/detalhe/110481", "REBOQUE 4E RANDON, 12,5M, ANO 2012 ,FR93678, LOC. JUNQUEIRA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=HYPERLINK("https://leilaoonline.com.br/lote/detalhe/110489", "11283")</f>
      </c>
      <c r="B32" s="4" t="s">
        <f>=HYPERLINK("https://leilaoonline.com.br/lote/detalhe/110489", " SUBSOLADOR CANT DIST. AGROMATÃO AGM030160, ANO 2013, FR92843, LOC. JUNQUEIRA 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=HYPERLINK("https://leilaoonline.com.br/lote/detalhe/110482", "11284")</f>
      </c>
      <c r="B33" s="4" t="s">
        <f>=HYPERLINK("https://leilaoonline.com.br/lote/detalhe/110482", "REBOQUE 4E RANDON 12,5 M,  ANO 2012,  FR93686, LOC. JUNQUEIRA")</f>
      </c>
      <c r="C33" s="4" t="inlineStr">
        <is>
          <t>Vendido</t>
        </is>
      </c>
      <c r="D33" s="4" t="inlineStr">
        <is>
          <t>9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=HYPERLINK("https://leilaoonline.com.br/lote/detalhe/110497", "16374")</f>
      </c>
      <c r="B34" s="4" t="s">
        <f>=HYPERLINK("https://leilaoonline.com.br/lote/detalhe/110497", " EQUIPAMENTOS DE LABORATÓRIO, SF, LOC. GASA")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=HYPERLINK("https://leilaoonline.com.br/lote/detalhe/110389", "16375")</f>
      </c>
      <c r="B35" s="4" t="s">
        <f>=HYPERLINK("https://leilaoonline.com.br/lote/detalhe/110389", " COLHEDORA JOHN DEERE CH670 2L, ANO 2017, FR188056, LOC. GASA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=HYPERLINK("https://leilaoonline.com.br/lote/detalhe/110399", "16376")</f>
      </c>
      <c r="B36" s="4" t="s">
        <f>=HYPERLINK("https://leilaoonline.com.br/lote/detalhe/110399", " CARROCERIA TRANSBORDO 6T, ANO 2010, FR112816,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=HYPERLINK("https://leilaoonline.com.br/lote/detalhe/110397", "16377")</f>
      </c>
      <c r="B37" s="4" t="s">
        <f>=HYPERLINK("https://leilaoonline.com.br/lote/detalhe/110397", " REBOQUE RANDON CANA PICADA, ANO 2012/2013, FR112534, LOC. MUNDIAL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=HYPERLINK("https://leilaoonline.com.br/lote/detalhe/110408", "16378")</f>
      </c>
      <c r="B38" s="4" t="s">
        <f>=HYPERLINK("https://leilaoonline.com.br/lote/detalhe/110408", " CARROCERIA CANA PICADA, ANO 2013, FR112317, LOC. MUNDIAL")</f>
      </c>
      <c r="C38" s="4" t="inlineStr">
        <is>
          <t>Vendido</t>
        </is>
      </c>
      <c r="D38" s="4" t="inlineStr">
        <is>
          <t>20</t>
        </is>
      </c>
      <c r="E38" s="5" t="inlineStr">
        <is>
          <t>7.750,00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=HYPERLINK("https://leilaoonline.com.br/lote/detalhe/110398", "16379")</f>
      </c>
      <c r="B39" s="4" t="s">
        <f>=HYPERLINK("https://leilaoonline.com.br/lote/detalhe/110398", " REBOQUE ROD. TRANSBORDO STA ISABEL 12T, ANO 2012/2012, FR112324, LOC. MUNDIAL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=HYPERLINK("https://leilaoonline.com.br/lote/detalhe/110392", "16380")</f>
      </c>
      <c r="B40" s="4" t="s">
        <f>=HYPERLINK("https://leilaoonline.com.br/lote/detalhe/110392", " REBOQUE RANDON CANA PICADA, ANO 2012/2013, FR112533, LOC. MUNDIAL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=HYPERLINK("https://leilaoonline.com.br/lote/detalhe/110412", "16381")</f>
      </c>
      <c r="B41" s="4" t="s">
        <f>=HYPERLINK("https://leilaoonline.com.br/lote/detalhe/110412", " CAMINHAO VOLKSVAGEN 31.330 CRC 6X4, ANO 2011/2012, FR81304, LOC.UNIVALEM")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=HYPERLINK("https://leilaoonline.com.br/lote/detalhe/110391", "16382")</f>
      </c>
      <c r="B42" s="4" t="s">
        <f>=HYPERLINK("https://leilaoonline.com.br/lote/detalhe/110391", " CAMINHAO MERCEDES BENZ AXOR 3344, ANO 2014/2014, FR10622, LOC.UNIVALEM")</f>
      </c>
      <c r="C42" s="4" t="inlineStr">
        <is>
          <t>Não vendido</t>
        </is>
      </c>
      <c r="D42" s="4" t="inlineStr">
        <is>
          <t>62</t>
        </is>
      </c>
      <c r="E42" s="5" t="inlineStr">
        <is>
          <t>152.000,00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=HYPERLINK("https://leilaoonline.com.br/lote/detalhe/110393", "16383")</f>
      </c>
      <c r="B43" s="4" t="s">
        <f>=HYPERLINK("https://leilaoonline.com.br/lote/detalhe/110393", " CAMINHAO VW 31-320-E 6X4 PLATAFORMA, ANO 2010/2010, FR91234, LOC. UNIVALEM")</f>
      </c>
      <c r="C43" s="4" t="inlineStr">
        <is>
          <t>Não vendido</t>
        </is>
      </c>
      <c r="D43" s="4" t="inlineStr">
        <is>
          <t>75</t>
        </is>
      </c>
      <c r="E43" s="5" t="inlineStr">
        <is>
          <t>127.000,00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=HYPERLINK("https://leilaoonline.com.br/lote/detalhe/110395", "16384")</f>
      </c>
      <c r="B44" s="4" t="s">
        <f>=HYPERLINK("https://leilaoonline.com.br/lote/detalhe/110395", " TRANSBORDO ATA 12000 12T, ANO 2013, FR84610, LOC. UNIVALEM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=HYPERLINK("https://leilaoonline.com.br/lote/detalhe/110400", "16385")</f>
      </c>
      <c r="B45" s="4" t="s">
        <f>=HYPERLINK("https://leilaoonline.com.br/lote/detalhe/110400", " TRATOR JOHN DEERE 7195J 4X4, ANO 2013, FR31041,  LOC.  UNIVALEM")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72.000,00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=HYPERLINK("https://leilaoonline.com.br/lote/detalhe/110404", "16386")</f>
      </c>
      <c r="B46" s="4" t="s">
        <f>=HYPERLINK("https://leilaoonline.com.br/lote/detalhe/110404", " TRATOR JOHN DEERE 7230 J 4X4, ANO 2017, FR84554, LOC.  UNIVALEM")</f>
      </c>
      <c r="C46" s="4" t="inlineStr">
        <is>
          <t>Não vendido</t>
        </is>
      </c>
      <c r="D46" s="4" t="inlineStr">
        <is>
          <t>111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=HYPERLINK("https://leilaoonline.com.br/lote/detalhe/110406", "16387")</f>
      </c>
      <c r="B47" s="4" t="s">
        <f>=HYPERLINK("https://leilaoonline.com.br/lote/detalhe/110406", " TRATOR AGRI PNEU 205~225CV MA, ANO 2014, FR81541, LOC.  UNIVALEM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57.000,00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=HYPERLINK("https://leilaoonline.com.br/lote/detalhe/110394", "16388")</f>
      </c>
      <c r="B48" s="4" t="s">
        <f>=HYPERLINK("https://leilaoonline.com.br/lote/detalhe/110394", " CARRETA TRANSB 30M3 2 80M 600 55 26 5, ANO 2014, FR84621, LOC.UNIVALEM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=HYPERLINK("https://leilaoonline.com.br/lote/detalhe/110411", "16389")</f>
      </c>
      <c r="B49" s="4" t="s">
        <f>=HYPERLINK("https://leilaoonline.com.br/lote/detalhe/110411", " TRANSBORDO SERMAG 12 T, ANO 2008, FR88778, LOC.UNIVALEM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=HYPERLINK("https://leilaoonline.com.br/lote/detalhe/110407", "16390")</f>
      </c>
      <c r="B50" s="4" t="s">
        <f>=HYPERLINK("https://leilaoonline.com.br/lote/detalhe/110407", " TRATOR JOHN DEERE 7715 4X4, ANO 2010, FR115547,  LOC.UNIVALEM ")</f>
      </c>
      <c r="C50" s="4" t="inlineStr">
        <is>
          <t>Vendido</t>
        </is>
      </c>
      <c r="D50" s="4" t="inlineStr">
        <is>
          <t>25</t>
        </is>
      </c>
      <c r="E50" s="5" t="inlineStr">
        <is>
          <t>59.000,00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=HYPERLINK("https://leilaoonline.com.br/lote/detalhe/110403", "16391")</f>
      </c>
      <c r="B51" s="4" t="s">
        <f>=HYPERLINK("https://leilaoonline.com.br/lote/detalhe/110403", " SEMI-REBOQUE TANQUE VINHACA GOYODO 10M, ANO 2010, FR82657, LOC. UNIVALEM  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=HYPERLINK("https://leilaoonline.com.br/lote/detalhe/110405", "16392")</f>
      </c>
      <c r="B52" s="4" t="s">
        <f>=HYPERLINK("https://leilaoonline.com.br/lote/detalhe/110405", " TRATOR VALMET 1780 4X4, ANO 2003, FR81569, LOC.UNIVALEM")</f>
      </c>
      <c r="C52" s="4" t="inlineStr">
        <is>
          <t>Vendido</t>
        </is>
      </c>
      <c r="D52" s="4" t="inlineStr">
        <is>
          <t>91</t>
        </is>
      </c>
      <c r="E52" s="5" t="inlineStr">
        <is>
          <t>126.000,00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=HYPERLINK("https://leilaoonline.com.br/lote/detalhe/110415", "16393")</f>
      </c>
      <c r="B53" s="4" t="s">
        <f>=HYPERLINK("https://leilaoonline.com.br/lote/detalhe/110415", " TRANSBORDO MOD ATA 10500 ANO 2010 CAPAC 12TON, ANO 2010, FR84975, LOC.UNIVALEM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=HYPERLINK("https://leilaoonline.com.br/lote/detalhe/110416", "16394")</f>
      </c>
      <c r="B54" s="4" t="s">
        <f>=HYPERLINK("https://leilaoonline.com.br/lote/detalhe/110416", " TRANSBORDO ATA 12000 12T, ANO 2013, FR84609, LOC. UNIVALEM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=HYPERLINK("https://leilaoonline.com.br/lote/detalhe/110414", "16395")</f>
      </c>
      <c r="B55" s="4" t="s">
        <f>=HYPERLINK("https://leilaoonline.com.br/lote/detalhe/110414", " TRATOR AGRICOLA VALTRA BM-125I 4X4, ANO 2012, FR19835,LOC.UNIVALEM ")</f>
      </c>
      <c r="C55" s="4" t="inlineStr">
        <is>
          <t>Não vendido</t>
        </is>
      </c>
      <c r="D55" s="4" t="inlineStr">
        <is>
          <t>81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=HYPERLINK("https://leilaoonline.com.br/lote/detalhe/110401", "16396")</f>
      </c>
      <c r="B56" s="4" t="s">
        <f>=HYPERLINK("https://leilaoonline.com.br/lote/detalhe/110401", " CARRETA TRANSB 30M3 2,80M 600/55-26.5, ANO 2014, FR81561, LOC. UNIVALEM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=HYPERLINK("https://leilaoonline.com.br/lote/detalhe/110413", "16397")</f>
      </c>
      <c r="B57" s="4" t="s">
        <f>=HYPERLINK("https://leilaoonline.com.br/lote/detalhe/110413", " TRANSBORDO ATA 12000 12T, ANO 2012, FR84606, LOC.UNIVALEM")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=HYPERLINK("https://leilaoonline.com.br/lote/detalhe/110409", "16398")</f>
      </c>
      <c r="B58" s="4" t="s">
        <f>=HYPERLINK("https://leilaoonline.com.br/lote/detalhe/110409", " TRANSBORDO ATA 12000 12T, ANO 2012, FR47062, LOC.UNIVALEM")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=HYPERLINK("https://leilaoonline.com.br/lote/detalhe/110396", "16399")</f>
      </c>
      <c r="B59" s="4" t="s">
        <f>=HYPERLINK("https://leilaoonline.com.br/lote/detalhe/110396", " TRANSBORDO ATA 12000 12T, ANO 2012, FR47074,  LOC.UNIVALEM")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=HYPERLINK("https://leilaoonline.com.br/lote/detalhe/110402", "16400")</f>
      </c>
      <c r="B60" s="4" t="s">
        <f>=HYPERLINK("https://leilaoonline.com.br/lote/detalhe/110402", " TRANSBORDO ATA 12000 12T, ANO 2012, FR47067, LOC.UNIVALEM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=HYPERLINK("https://leilaoonline.com.br/lote/detalhe/110410", "16401")</f>
      </c>
      <c r="B61" s="4" t="s">
        <f>=HYPERLINK("https://leilaoonline.com.br/lote/detalhe/110410", " TRANSBORDO ATA 12000 12T, ANO 2012, FR47065, LOC.UNIVALEM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=HYPERLINK("https://leilaoonline.com.br/lote/detalhe/110390", "16402")</f>
      </c>
      <c r="B62" s="4" t="s">
        <f>=HYPERLINK("https://leilaoonline.com.br/lote/detalhe/110390", " TRATOR VALTRA BT 190 4X4, ANO 2014, FR81753, LOC. UNIVALEM")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91.000,00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=HYPERLINK("https://leilaoonline.com.br/lote/detalhe/111275", "17077")</f>
      </c>
      <c r="B63" s="4" t="s">
        <f>=HYPERLINK("https://leilaoonline.com.br/lote/detalhe/111275", " 12 CURVAS DE INOX , 90°LG, A 304 22"")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=HYPERLINK("https://leilaoonline.com.br/lote/detalhe/111272", "17111")</f>
      </c>
      <c r="B64" s="4" t="s">
        <f>=HYPERLINK("https://leilaoonline.com.br/lote/detalhe/111272", " TROCADOR DE CALOR, PATR. 160486/160485/160483, LOC. TARUMÃ")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22.500,00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=HYPERLINK("https://leilaoonline.com.br/lote/detalhe/111274", "17114")</f>
      </c>
      <c r="B65" s="4" t="s">
        <f>=HYPERLINK("https://leilaoonline.com.br/lote/detalhe/111274", " EXAUSTOR, PATR. 159240, LOC. TARUMÃ")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=HYPERLINK("https://leilaoonline.com.br/lote/detalhe/111253", "17153")</f>
      </c>
      <c r="B66" s="4" t="s">
        <f>=HYPERLINK("https://leilaoonline.com.br/lote/detalhe/111253", " ENFARDADEIRA CASE LB433, FR48601, LOC.IPAUSSU")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=HYPERLINK("https://leilaoonline.com.br/lote/detalhe/111267", "17156")</f>
      </c>
      <c r="B67" s="4" t="s">
        <f>=HYPERLINK("https://leilaoonline.com.br/lote/detalhe/111267", " ENFARDADEIRA, FR48602, LOC.IPAUSSU")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=HYPERLINK("https://leilaoonline.com.br/lote/detalhe/111251", "17177")</f>
      </c>
      <c r="B68" s="4" t="s">
        <f>=HYPERLINK("https://leilaoonline.com.br/lote/detalhe/111251", " CARRETA DE TORTA, FR17187/ PATR.174704, LOC. IPAUSSU 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=HYPERLINK("https://leilaoonline.com.br/lote/detalhe/111252", "17179")</f>
      </c>
      <c r="B69" s="4" t="s">
        <f>=HYPERLINK("https://leilaoonline.com.br/lote/detalhe/111252", " ENFARDADORA PALHA ARRAST, FR48604, LOC. IPAUSSU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=HYPERLINK("https://leilaoonline.com.br/lote/detalhe/111261", "17186")</f>
      </c>
      <c r="B70" s="4" t="s">
        <f>=HYPERLINK("https://leilaoonline.com.br/lote/detalhe/111261", " TRATOR CASE 180, FR102822, ( MOTOR/ CAMBIO TRAVADO ) LOC. IPAUSSU ")</f>
      </c>
      <c r="C70" s="4" t="inlineStr">
        <is>
          <t>Vendido</t>
        </is>
      </c>
      <c r="D70" s="4" t="inlineStr">
        <is>
          <t>8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=HYPERLINK("https://leilaoonline.com.br/lote/detalhe/111250", "17193")</f>
      </c>
      <c r="B71" s="4" t="s">
        <f>=HYPERLINK("https://leilaoonline.com.br/lote/detalhe/111250", " 170 EXTINTORES TAMANHOS E MOD. DIVERSOS, SF, LOC. Maracaí - SP")</f>
      </c>
      <c r="C71" s="4" t="inlineStr">
        <is>
          <t>Vendido</t>
        </is>
      </c>
      <c r="D71" s="4" t="inlineStr">
        <is>
          <t>35</t>
        </is>
      </c>
      <c r="E71" s="5" t="inlineStr">
        <is>
          <t>3.650,00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=HYPERLINK("https://leilaoonline.com.br/lote/detalhe/111265", "17196")</f>
      </c>
      <c r="B72" s="4" t="s">
        <f>=HYPERLINK("https://leilaoonline.com.br/lote/detalhe/111265", " EQUIPAMENTO INDUSTRIAL, SF, LOC. Maracaí - SP")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=HYPERLINK("https://leilaoonline.com.br/lote/detalhe/111248", "17228")</f>
      </c>
      <c r="B73" s="4" t="s">
        <f>=HYPERLINK("https://leilaoonline.com.br/lote/detalhe/111248", " ENLEIRADOR DE PALHA DRIA MOD PRO 17, FR48176,  LOC.IPAUSSU")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=HYPERLINK("https://leilaoonline.com.br/lote/detalhe/111264", "17234")</f>
      </c>
      <c r="B74" s="4" t="s">
        <f>=HYPERLINK("https://leilaoonline.com.br/lote/detalhe/111264", " CALDEIRA E PIA P/ COZINHA INDUSTRIAL, SF, LOC. TARUMÃ")</f>
      </c>
      <c r="C74" s="4" t="inlineStr">
        <is>
          <t>Vendido</t>
        </is>
      </c>
      <c r="D74" s="4" t="inlineStr">
        <is>
          <t>12</t>
        </is>
      </c>
      <c r="E74" s="5" t="inlineStr">
        <is>
          <t>2.150,00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=HYPERLINK("https://leilaoonline.com.br/lote/detalhe/111268", "17235")</f>
      </c>
      <c r="B75" s="4" t="s">
        <f>=HYPERLINK("https://leilaoonline.com.br/lote/detalhe/111268", " 1 REBOILER, ( AQUECEDOR VERTICAL, SF, LOC. TARUMÃ")</f>
      </c>
      <c r="C75" s="4" t="inlineStr">
        <is>
          <t>Vendido</t>
        </is>
      </c>
      <c r="D75" s="4" t="inlineStr">
        <is>
          <t>32</t>
        </is>
      </c>
      <c r="E75" s="5" t="inlineStr">
        <is>
          <t>16.500,00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=HYPERLINK("https://leilaoonline.com.br/lote/detalhe/111270", "17236")</f>
      </c>
      <c r="B76" s="4" t="s">
        <f>=HYPERLINK("https://leilaoonline.com.br/lote/detalhe/111270", " 1 REBOILER, ( AQUECEDOR VERTICAL, SF, LOC. TARUMÃ")</f>
      </c>
      <c r="C76" s="4" t="inlineStr">
        <is>
          <t>Vendido</t>
        </is>
      </c>
      <c r="D76" s="4" t="inlineStr">
        <is>
          <t>32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=HYPERLINK("https://leilaoonline.com.br/lote/detalhe/111271", "17237")</f>
      </c>
      <c r="B77" s="4" t="s">
        <f>=HYPERLINK("https://leilaoonline.com.br/lote/detalhe/111271", " CONJ. ADIABÁTICO E PENEIRA DE AÇUCAR, SF, LOC. TARUMÃ")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=HYPERLINK("https://leilaoonline.com.br/lote/detalhe/111273", "17238")</f>
      </c>
      <c r="B78" s="4" t="s">
        <f>=HYPERLINK("https://leilaoonline.com.br/lote/detalhe/111273", " CENTRIFUGA , PATR.229994, LOC. TARUMÃ")</f>
      </c>
      <c r="C78" s="4" t="inlineStr">
        <is>
          <t>Vendido</t>
        </is>
      </c>
      <c r="D78" s="4" t="inlineStr">
        <is>
          <t>79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=HYPERLINK("https://leilaoonline.com.br/lote/detalhe/111260", "17239")</f>
      </c>
      <c r="B79" s="4" t="s">
        <f>=HYPERLINK("https://leilaoonline.com.br/lote/detalhe/111260", " 06 TANQUE DE FIBRA, SF, LOC. Maracaí - SP")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=HYPERLINK("https://leilaoonline.com.br/lote/detalhe/111246", "17240")</f>
      </c>
      <c r="B80" s="4" t="s">
        <f>=HYPERLINK("https://leilaoonline.com.br/lote/detalhe/111246", " 01 REDUTOR, PATR.163010, LOC. Maracaí - SP")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=HYPERLINK("https://leilaoonline.com.br/lote/detalhe/111256", "17241")</f>
      </c>
      <c r="B81" s="4" t="s">
        <f>=HYPERLINK("https://leilaoonline.com.br/lote/detalhe/111256", " 01 REDUTOR, PATR.169672, LOC. Maracaí - SP")</f>
      </c>
      <c r="C81" s="4" t="inlineStr">
        <is>
          <t>Vendido</t>
        </is>
      </c>
      <c r="D81" s="4" t="inlineStr">
        <is>
          <t>23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=HYPERLINK("https://leilaoonline.com.br/lote/detalhe/111262", "17242")</f>
      </c>
      <c r="B82" s="4" t="s">
        <f>=HYPERLINK("https://leilaoonline.com.br/lote/detalhe/111262", " SUCATA DE CENTRIFUGA, PATR. 164171, LOC. Maracaí - SP")</f>
      </c>
      <c r="C82" s="4" t="inlineStr">
        <is>
          <t>Não vendido</t>
        </is>
      </c>
      <c r="D82" s="4" t="inlineStr">
        <is>
          <t>26</t>
        </is>
      </c>
      <c r="E82" s="5" t="inlineStr">
        <is>
          <t>8.500,00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=HYPERLINK("https://leilaoonline.com.br/lote/detalhe/111255", "17243")</f>
      </c>
      <c r="B83" s="4" t="s">
        <f>=HYPERLINK("https://leilaoonline.com.br/lote/detalhe/111255", " 02 BOMBAS S/ MOTOR, PATR.169943/169940/169942, LOC. Maracaí - SP")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=HYPERLINK("https://leilaoonline.com.br/lote/detalhe/111258", "17244")</f>
      </c>
      <c r="B84" s="4" t="s">
        <f>=HYPERLINK("https://leilaoonline.com.br/lote/detalhe/111258", " 01 BOMBA C/ MOTOR, PATR. 169743/169744, LOC. Maracaí - SP")</f>
      </c>
      <c r="C84" s="4" t="inlineStr">
        <is>
          <t>Vendido</t>
        </is>
      </c>
      <c r="D84" s="4" t="inlineStr">
        <is>
          <t>29</t>
        </is>
      </c>
      <c r="E84" s="5" t="inlineStr">
        <is>
          <t>3.050,00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=HYPERLINK("https://leilaoonline.com.br/lote/detalhe/111249", "17245")</f>
      </c>
      <c r="B85" s="4" t="s">
        <f>=HYPERLINK("https://leilaoonline.com.br/lote/detalhe/111249", " 17 PARAFUSOS GRANDES, SF, LOC. Maracaí - SP")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=HYPERLINK("https://leilaoonline.com.br/lote/detalhe/111259", "17252")</f>
      </c>
      <c r="B86" s="4" t="s">
        <f>=HYPERLINK("https://leilaoonline.com.br/lote/detalhe/111259", " CARRETA SERVIÇOS DIVERSOS, FR48006, LOC. IPAUSSU")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=HYPERLINK("https://leilaoonline.com.br/lote/detalhe/111266", "17253")</f>
      </c>
      <c r="B87" s="4" t="s">
        <f>=HYPERLINK("https://leilaoonline.com.br/lote/detalhe/111266", " CAMINHÃO M.BENZ/L 2213, ANO 1981/1981, FR230030, LOC.IPAUSSU")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=HYPERLINK("https://leilaoonline.com.br/lote/detalhe/111247", "17254")</f>
      </c>
      <c r="B88" s="4" t="s">
        <f>=HYPERLINK("https://leilaoonline.com.br/lote/detalhe/111247", " PLANTADORA , FR92868, LOC. IPAUSSU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=HYPERLINK("https://leilaoonline.com.br/lote/detalhe/111245", "17255")</f>
      </c>
      <c r="B89" s="4" t="s">
        <f>=HYPERLINK("https://leilaoonline.com.br/lote/detalhe/111245", " ENFARDADEIRA CASE LB433, FR48600, LOC.IPAUSSU")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=HYPERLINK("https://leilaoonline.com.br/lote/detalhe/111257", "17256")</f>
      </c>
      <c r="B90" s="4" t="s">
        <f>=HYPERLINK("https://leilaoonline.com.br/lote/detalhe/111257", " ENLEIRADOR DE PALHA DRIA, FR48174, LOC.IPAUSSU")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=HYPERLINK("https://leilaoonline.com.br/lote/detalhe/111263", "17257")</f>
      </c>
      <c r="B91" s="4" t="s">
        <f>=HYPERLINK("https://leilaoonline.com.br/lote/detalhe/111263", " 3 TANQUES PLASTICOS DE IMPLEMENTO, FR17257, LOC.IPAUSSU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=HYPERLINK("https://leilaoonline.com.br/lote/detalhe/111278", "17261")</f>
      </c>
      <c r="B92" s="4" t="s">
        <f>=HYPERLINK("https://leilaoonline.com.br/lote/detalhe/111278", " REBOQUE RANDON, 2012/2013, FR82685, LOC. IPAUSSU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=HYPERLINK("https://leilaoonline.com.br/lote/detalhe/111276", "17262")</f>
      </c>
      <c r="B93" s="4" t="s">
        <f>=HYPERLINK("https://leilaoonline.com.br/lote/detalhe/111276", " TRANSBORDO SANTAL, FR47087, LOC. IPAUSSU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=HYPERLINK("https://leilaoonline.com.br/lote/detalhe/111269", "17263")</f>
      </c>
      <c r="B94" s="4" t="s">
        <f>=HYPERLINK("https://leilaoonline.com.br/lote/detalhe/111269", " TRANSBORDO SANTAL 12 T, FR47086, LOC. IPAUSSU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=HYPERLINK("https://leilaoonline.com.br/lote/detalhe/111244", "17264")</f>
      </c>
      <c r="B95" s="4" t="s">
        <f>=HYPERLINK("https://leilaoonline.com.br/lote/detalhe/111244", " TRANSBORDO ANTONIOSI ATA 12000, FR47051, LOC. IPAUSSU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=HYPERLINK("https://leilaoonline.com.br/lote/detalhe/111254", "17265")</f>
      </c>
      <c r="B96" s="4" t="s">
        <f>=HYPERLINK("https://leilaoonline.com.br/lote/detalhe/111254", " TRANSBORDO ATA 12000 12T, FR47059,  LOC. IPAUSSU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=HYPERLINK("https://leilaoonline.com.br/lote/detalhe/111715", "20427")</f>
      </c>
      <c r="B97" s="4" t="s">
        <f>=HYPERLINK("https://leilaoonline.com.br/lote/detalhe/111715", "160 PEÇAS GABINETE ACELERA V2 /PARA TV DE 32 POL. (não esta incluso a tv) SF,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=HYPERLINK("https://leilaoonline.com.br/lote/detalhe/111710", "20461")</f>
      </c>
      <c r="B98" s="4" t="s">
        <f>=HYPERLINK("https://leilaoonline.com.br/lote/detalhe/111710", "ELETROENCEFALOGRAMA MERDITRON – PLAQUETA 185453, LOC.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=HYPERLINK("https://leilaoonline.com.br/lote/detalhe/111709", "20464")</f>
      </c>
      <c r="B99" s="4" t="s">
        <f>=HYPERLINK("https://leilaoonline.com.br/lote/detalhe/111709", "AUTOCLAVE STERMAX 21 litros 10 A - PLAQUETA 164470, LOC. COSTA PINTO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=HYPERLINK("https://leilaoonline.com.br/lote/detalhe/111711", "20466")</f>
      </c>
      <c r="B100" s="4" t="s">
        <f>=HYPERLINK("https://leilaoonline.com.br/lote/detalhe/111711",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=HYPERLINK("https://leilaoonline.com.br/lote/detalhe/111713", "20483")</f>
      </c>
      <c r="B101" s="4" t="s">
        <f>=HYPERLINK("https://leilaoonline.com.br/lote/detalhe/111713", " TRATOR VALTRA BH210, ANO 2014, FR116554, LOC.BOM RETIRO ")</f>
      </c>
      <c r="C101" s="4" t="inlineStr">
        <is>
          <t>Vendido</t>
        </is>
      </c>
      <c r="D101" s="4" t="inlineStr">
        <is>
          <t>88</t>
        </is>
      </c>
      <c r="E101" s="5" t="inlineStr">
        <is>
          <t>246.000,00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=HYPERLINK("https://leilaoonline.com.br/lote/detalhe/111707", "20493")</f>
      </c>
      <c r="B102" s="4" t="s">
        <f>=HYPERLINK("https://leilaoonline.com.br/lote/detalhe/111707", " PLANTADEIRA TMA, ANO 2014, FR140009, LOC.BOM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=HYPERLINK("https://leilaoonline.com.br/lote/detalhe/111705", "20513")</f>
      </c>
      <c r="B103" s="4" t="s">
        <f>=HYPERLINK("https://leilaoonline.com.br/lote/detalhe/111705", " CARRETA ESPALHA TORTA FILTRO, ANO 2008,  FR25434, LOC.COSTA PINTO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=HYPERLINK("https://leilaoonline.com.br/lote/detalhe/111703", "20514")</f>
      </c>
      <c r="B104" s="4" t="s">
        <f>=HYPERLINK("https://leilaoonline.com.br/lote/detalhe/111703", " AUTOCLAVE, PL161155, LOC. SANTA HELENA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=HYPERLINK("https://leilaoonline.com.br/lote/detalhe/111706", "20524")</f>
      </c>
      <c r="B105" s="4" t="s">
        <f>=HYPERLINK("https://leilaoonline.com.br/lote/detalhe/111706", "CAMINHÃO QUEIMADO M.BENZ AXOR 3344 6x4 CAV(QUEIMADO)TANQUE FIBRA (QUEIMADO)  ANO 2013/2013, (QUEIMADO)TANQUE FIBRA(QUEIMADO), FR10629, LOC. BOM RETIRO")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=HYPERLINK("https://leilaoonline.com.br/lote/detalhe/111704", "20525")</f>
      </c>
      <c r="B106" s="4" t="s">
        <f>=HYPERLINK("https://leilaoonline.com.br/lote/detalhe/111704", " CARRETA ABRIGO OPERAD.RSA, ANO 2011, FR92790, LOC. BOM RETIRO 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=HYPERLINK("https://leilaoonline.com.br/lote/detalhe/111712", "20535")</f>
      </c>
      <c r="B107" s="4" t="s">
        <f>=HYPERLINK("https://leilaoonline.com.br/lote/detalhe/111712", "NOBREAK PHD 20kva, SERIE 3KB8131012877590030, LOC. COSTA PINTO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=HYPERLINK("https://leilaoonline.com.br/lote/detalhe/111716", "20587")</f>
      </c>
      <c r="B108" s="4" t="s">
        <f>=HYPERLINK("https://leilaoonline.com.br/lote/detalhe/111716", "2 FILTROS  VERT INOX FILTRALI S/FR, LOC. COSTA PINTO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=HYPERLINK("https://leilaoonline.com.br/lote/detalhe/111708", "22097")</f>
      </c>
      <c r="B109" s="4" t="s">
        <f>=HYPERLINK("https://leilaoonline.com.br/lote/detalhe/111708", "2 CATRACA PREMIUM II INOX CPL Plaquetas 163449 /163447- LOC. SANTA HELENA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2026-04-18T13:30:41.00Z</dcterms:created>
  <dc:creator>Tellks Tecnologia</dc:creator>
  <cp:revision>0</cp:revision>
</cp:coreProperties>
</file>