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• Tornos • Plainas • Compressores • Torres • Moinho • Prensas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30/09/2021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=HYPERLINK("https://leilaoonline.com.br/lote/detalhe/99088", "001")</f>
      </c>
      <c r="B11" s="4" t="s">
        <f>=HYPERLINK("https://leilaoonline.com.br/lote/detalhe/99088", "MOTO-FREIO WEG 30HP W22")</f>
      </c>
      <c r="C11" s="4" t="inlineStr">
        <is>
          <t>Não vendido</t>
        </is>
      </c>
      <c r="D11" s="4" t="inlineStr">
        <is>
          <t>15</t>
        </is>
      </c>
      <c r="E11" s="5" t="inlineStr">
        <is>
          <t>3.100,00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=HYPERLINK("https://leilaoonline.com.br/lote/detalhe/99985", "002")</f>
      </c>
      <c r="B12" s="4" t="s">
        <f>=HYPERLINK("https://leilaoonline.com.br/lote/detalhe/99985", "MOTOR 5HP 8 POLOS 800RPM 220V/380V/440V")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600,00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=HYPERLINK("https://leilaoonline.com.br/lote/detalhe/99986", "003")</f>
      </c>
      <c r="B13" s="4" t="s">
        <f>=HYPERLINK("https://leilaoonline.com.br/lote/detalhe/99986", "MOTOR 5HP 8 POLOS 800RPM 220V/380V/440V")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600,00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=HYPERLINK("https://leilaoonline.com.br/lote/detalhe/99089", "004")</f>
      </c>
      <c r="B14" s="4" t="s">
        <f>=HYPERLINK("https://leilaoonline.com.br/lote/detalhe/99089", "MOTO-FREIO WEG 30HP WMINING PREMIUM")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3.850,00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=HYPERLINK("https://leilaoonline.com.br/lote/detalhe/99090", "005")</f>
      </c>
      <c r="B15" s="4" t="s">
        <f>=HYPERLINK("https://leilaoonline.com.br/lote/detalhe/99090", "MOTO-FREIO WEG 30HP ALTO PLUS RENDIMENTO")</f>
      </c>
      <c r="C15" s="4" t="inlineStr">
        <is>
          <t>Não vendido</t>
        </is>
      </c>
      <c r="D15" s="4" t="inlineStr">
        <is>
          <t>19</t>
        </is>
      </c>
      <c r="E15" s="5" t="inlineStr">
        <is>
          <t>3.700,00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=HYPERLINK("https://leilaoonline.com.br/lote/detalhe/99987", "005")</f>
      </c>
      <c r="B16" s="4" t="s">
        <f>=HYPERLINK("https://leilaoonline.com.br/lote/detalhe/99987", "MOTOR 75HP 1700RPM")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=HYPERLINK("https://leilaoonline.com.br/lote/detalhe/99091", "006")</f>
      </c>
      <c r="B17" s="4" t="s">
        <f>=HYPERLINK("https://leilaoonline.com.br/lote/detalhe/99091", "MOTOR WEG 20HP 1700RPM W22 PREMIUM")</f>
      </c>
      <c r="C17" s="4" t="inlineStr">
        <is>
          <t>Não vendido</t>
        </is>
      </c>
      <c r="D17" s="4" t="inlineStr">
        <is>
          <t>10</t>
        </is>
      </c>
      <c r="E17" s="5" t="inlineStr">
        <is>
          <t>1.900,00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=HYPERLINK("https://leilaoonline.com.br/lote/detalhe/99092", "009")</f>
      </c>
      <c r="B18" s="4" t="s">
        <f>=HYPERLINK("https://leilaoonline.com.br/lote/detalhe/99092", "MOTOR WEG 40HP 1700RPM WMINING PREMIUM")</f>
      </c>
      <c r="C18" s="4" t="inlineStr">
        <is>
          <t>Não vendido</t>
        </is>
      </c>
      <c r="D18" s="4" t="inlineStr">
        <is>
          <t>19</t>
        </is>
      </c>
      <c r="E18" s="5" t="inlineStr">
        <is>
          <t>4.000,00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=HYPERLINK("https://leilaoonline.com.br/lote/detalhe/99093", "010")</f>
      </c>
      <c r="B19" s="4" t="s">
        <f>=HYPERLINK("https://leilaoonline.com.br/lote/detalhe/99093", "REDUTOR DE VELOCIDADE PTI FALK 100HP/160HP - RED. 1:42")</f>
      </c>
      <c r="C19" s="4" t="inlineStr">
        <is>
          <t>Não vendido</t>
        </is>
      </c>
      <c r="D19" s="4" t="inlineStr">
        <is>
          <t>48</t>
        </is>
      </c>
      <c r="E19" s="5" t="inlineStr">
        <is>
          <t>17.700,00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=HYPERLINK("https://leilaoonline.com.br/lote/detalhe/99098", "011")</f>
      </c>
      <c r="B20" s="4" t="s">
        <f>=HYPERLINK("https://leilaoonline.com.br/lote/detalhe/99098", "REDUTOR DE VELOCIDADE PTI FALK 60/103HP - RED. 1:26")</f>
      </c>
      <c r="C20" s="4" t="inlineStr">
        <is>
          <t>Não vendido</t>
        </is>
      </c>
      <c r="D20" s="4" t="inlineStr">
        <is>
          <t>24</t>
        </is>
      </c>
      <c r="E20" s="5" t="inlineStr">
        <is>
          <t>9.250,00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=HYPERLINK("https://leilaoonline.com.br/lote/detalhe/99094", "012")</f>
      </c>
      <c r="B21" s="4" t="s">
        <f>=HYPERLINK("https://leilaoonline.com.br/lote/detalhe/99094", "REDUTOR DE VELOCIDADE PTI FALK 100HP/160HP - RED. 1:42")</f>
      </c>
      <c r="C21" s="4" t="inlineStr">
        <is>
          <t>Não vendido</t>
        </is>
      </c>
      <c r="D21" s="4" t="inlineStr">
        <is>
          <t>52</t>
        </is>
      </c>
      <c r="E21" s="5" t="inlineStr">
        <is>
          <t>12.400,00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=HYPERLINK("https://leilaoonline.com.br/lote/detalhe/99095", "013")</f>
      </c>
      <c r="B22" s="4" t="s">
        <f>=HYPERLINK("https://leilaoonline.com.br/lote/detalhe/99095", "REDUTOR DE VELOCIDADE PTI FALK 40HP/74,5HP - RED. 1:25")</f>
      </c>
      <c r="C22" s="4" t="inlineStr">
        <is>
          <t>Não vendido</t>
        </is>
      </c>
      <c r="D22" s="4" t="inlineStr">
        <is>
          <t>9</t>
        </is>
      </c>
      <c r="E22" s="5" t="inlineStr">
        <is>
          <t>3.250,00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=HYPERLINK("https://leilaoonline.com.br/lote/detalhe/99096", "014")</f>
      </c>
      <c r="B23" s="4" t="s">
        <f>=HYPERLINK("https://leilaoonline.com.br/lote/detalhe/99096", "REDUTOR DE VELOCIDADE PTI FALK 25HP - RED. 1:37")</f>
      </c>
      <c r="C23" s="4" t="inlineStr">
        <is>
          <t>Não vendido</t>
        </is>
      </c>
      <c r="D23" s="4" t="inlineStr">
        <is>
          <t>16</t>
        </is>
      </c>
      <c r="E23" s="5" t="inlineStr">
        <is>
          <t>3.600,00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=HYPERLINK("https://leilaoonline.com.br/lote/detalhe/99097", "015")</f>
      </c>
      <c r="B24" s="4" t="s">
        <f>=HYPERLINK("https://leilaoonline.com.br/lote/detalhe/99097", "REDUTOR DE VELOCIDADE PTI FALK 100HP/157HP - RED. 1:21")</f>
      </c>
      <c r="C24" s="4" t="inlineStr">
        <is>
          <t>Não vendido</t>
        </is>
      </c>
      <c r="D24" s="4" t="inlineStr">
        <is>
          <t>8</t>
        </is>
      </c>
      <c r="E24" s="5" t="inlineStr">
        <is>
          <t>4.500,00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=HYPERLINK("https://leilaoonline.com.br/lote/detalhe/99105", "018")</f>
      </c>
      <c r="B25" s="4" t="s">
        <f>=HYPERLINK("https://leilaoonline.com.br/lote/detalhe/99105", "MOTORREDUTOR PTI FALK 25HP MOTOR WEG W22")</f>
      </c>
      <c r="C25" s="4" t="inlineStr">
        <is>
          <t>Não vendido</t>
        </is>
      </c>
      <c r="D25" s="4" t="inlineStr">
        <is>
          <t>15</t>
        </is>
      </c>
      <c r="E25" s="5" t="inlineStr">
        <is>
          <t>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=HYPERLINK("https://leilaoonline.com.br/lote/detalhe/99106", "019")</f>
      </c>
      <c r="B26" s="4" t="s">
        <f>=HYPERLINK("https://leilaoonline.com.br/lote/detalhe/99106", "FREIO ELETROMAGNÉTICO A DISCO EMH FDE 50")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2.250,00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=HYPERLINK("https://leilaoonline.com.br/lote/detalhe/99107", "021")</f>
      </c>
      <c r="B27" s="4" t="s">
        <f>=HYPERLINK("https://leilaoonline.com.br/lote/detalhe/99107", "RODA COMPONENTE 680X230X300MM; APLICAÇÃO: CARREGADOR DE NAVIO; SUBAPLICAÇÃO: TRUCK DE TRANSLAÇÃO (2 UNIDADES)")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=HYPERLINK("https://leilaoonline.com.br/lote/detalhe/99108", "022")</f>
      </c>
      <c r="B28" s="4" t="s">
        <f>=HYPERLINK("https://leilaoonline.com.br/lote/detalhe/99108", "RODA COMPONENTE 680X230X300MM; APLICAÇÃO: CARREGADOR DE NAVIO; SUBAPLICAÇÃO: TRUCK DE TRANSLAÇÃO (2 UNIDADES)")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=HYPERLINK("https://leilaoonline.com.br/lote/detalhe/99109", "023")</f>
      </c>
      <c r="B29" s="4" t="s">
        <f>=HYPERLINK("https://leilaoonline.com.br/lote/detalhe/99109", "RODA COMPONENTE 680X230X300MM; APLICAÇÃO: CARREGADOR DE NAVIO; SUBAPLICAÇÃO: TRUCK DE TRANSLAÇÃO (2 UNIDADES)")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=HYPERLINK("https://leilaoonline.com.br/lote/detalhe/99110", "024")</f>
      </c>
      <c r="B30" s="4" t="s">
        <f>=HYPERLINK("https://leilaoonline.com.br/lote/detalhe/99110", "PUNCIONADEIRA FRANHO - CÓD. 1145")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=HYPERLINK("https://leilaoonline.com.br/lote/detalhe/99992", "025")</f>
      </c>
      <c r="B31" s="4" t="s">
        <f>=HYPERLINK("https://leilaoonline.com.br/lote/detalhe/99992", "ESTUFA COM 2 COMPARTIMENTOS DE MEDIDA: 110X105X100CM")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=HYPERLINK("https://leilaoonline.com.br/lote/detalhe/99993", "026")</f>
      </c>
      <c r="B32" s="4" t="s">
        <f>=HYPERLINK("https://leilaoonline.com.br/lote/detalhe/99993", "ESTUFA COM 2 COMPARTIMENTOS DE MEDIDA: 110X105X100CM")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=HYPERLINK("https://leilaoonline.com.br/lote/detalhe/99994", "027")</f>
      </c>
      <c r="B33" s="4" t="s">
        <f>=HYPERLINK("https://leilaoonline.com.br/lote/detalhe/99994", "ESTUFA 280X140X200CM")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=HYPERLINK("https://leilaoonline.com.br/lote/detalhe/99995", "028")</f>
      </c>
      <c r="B34" s="4" t="s">
        <f>=HYPERLINK("https://leilaoonline.com.br/lote/detalhe/99995", "BOMBA SUBMERSÍVEL")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=HYPERLINK("https://leilaoonline.com.br/lote/detalhe/99996", "029")</f>
      </c>
      <c r="B35" s="4" t="s">
        <f>=HYPERLINK("https://leilaoonline.com.br/lote/detalhe/99996", "BOMBA SUBMERSÍVEL AÇO INÓX")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=HYPERLINK("https://leilaoonline.com.br/lote/detalhe/99997", "030")</f>
      </c>
      <c r="B36" s="4" t="s">
        <f>=HYPERLINK("https://leilaoonline.com.br/lote/detalhe/99997", "BOMBA SUBMERSÍVEL AÇO INÓX")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=HYPERLINK("https://leilaoonline.com.br/lote/detalhe/99998", "031")</f>
      </c>
      <c r="B37" s="4" t="s">
        <f>=HYPERLINK("https://leilaoonline.com.br/lote/detalhe/99998", "MOTOR 15HP")</f>
      </c>
      <c r="C37" s="4" t="inlineStr">
        <is>
          <t>Vendido</t>
        </is>
      </c>
      <c r="D37" s="4" t="inlineStr">
        <is>
          <t>3</t>
        </is>
      </c>
      <c r="E37" s="5" t="inlineStr">
        <is>
          <t>1.400,00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=HYPERLINK("https://leilaoonline.com.br/lote/detalhe/99999", "032")</f>
      </c>
      <c r="B38" s="4" t="s">
        <f>=HYPERLINK("https://leilaoonline.com.br/lote/detalhe/99999", "MOTOR 15HP")</f>
      </c>
      <c r="C38" s="4" t="inlineStr">
        <is>
          <t>Vendido</t>
        </is>
      </c>
      <c r="D38" s="4" t="inlineStr">
        <is>
          <t>3</t>
        </is>
      </c>
      <c r="E38" s="5" t="inlineStr">
        <is>
          <t>1.400,00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=HYPERLINK("https://leilaoonline.com.br/lote/detalhe/100000", "033")</f>
      </c>
      <c r="B39" s="4" t="s">
        <f>=HYPERLINK("https://leilaoonline.com.br/lote/detalhe/100000", "CARRINHO PALETEIRO")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=HYPERLINK("https://leilaoonline.com.br/lote/detalhe/100001", "034")</f>
      </c>
      <c r="B40" s="4" t="s">
        <f>=HYPERLINK("https://leilaoonline.com.br/lote/detalhe/100001", "CARRINHO PALETEIRO")</f>
      </c>
      <c r="C40" s="4" t="inlineStr">
        <is>
          <t>Vendido</t>
        </is>
      </c>
      <c r="D40" s="4" t="inlineStr">
        <is>
          <t>1</t>
        </is>
      </c>
      <c r="E40" s="5" t="inlineStr">
        <is>
          <t>400,00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=HYPERLINK("https://leilaoonline.com.br/lote/detalhe/100002", "035")</f>
      </c>
      <c r="B41" s="4" t="s">
        <f>=HYPERLINK("https://leilaoonline.com.br/lote/detalhe/100002", "CARRINHO PALETEIRO")</f>
      </c>
      <c r="C41" s="4" t="inlineStr">
        <is>
          <t>Vendido</t>
        </is>
      </c>
      <c r="D41" s="4" t="inlineStr">
        <is>
          <t>1</t>
        </is>
      </c>
      <c r="E41" s="5" t="inlineStr">
        <is>
          <t>400,00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=HYPERLINK("https://leilaoonline.com.br/lote/detalhe/100003", "036")</f>
      </c>
      <c r="B42" s="4" t="s">
        <f>=HYPERLINK("https://leilaoonline.com.br/lote/detalhe/100003", "LOTE COM 1 UNIDADE DE TARUGO MACIÇO DE MEDIDA: 165X35CM, PESO APROX.: 1600KG COM ABERTURA NO CENTRO DE FORA A FORA")</f>
      </c>
      <c r="C42" s="4" t="inlineStr">
        <is>
          <t>Vendido</t>
        </is>
      </c>
      <c r="D42" s="4" t="inlineStr">
        <is>
          <t>5</t>
        </is>
      </c>
      <c r="E42" s="5" t="inlineStr">
        <is>
          <t>2.000,00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=HYPERLINK("https://leilaoonline.com.br/lote/detalhe/100004", "037")</f>
      </c>
      <c r="B43" s="4" t="s">
        <f>=HYPERLINK("https://leilaoonline.com.br/lote/detalhe/100004", "LOTE COM 1 UNIDADE DE TARUGO MACIÇO DE MEDIDA: 165X35CM, PESO APROX.: 1600KG COM ABERTURA NO CENTRO DE FORA A FORA")</f>
      </c>
      <c r="C43" s="4" t="inlineStr">
        <is>
          <t>Vendido</t>
        </is>
      </c>
      <c r="D43" s="4" t="inlineStr">
        <is>
          <t>4</t>
        </is>
      </c>
      <c r="E43" s="5" t="inlineStr">
        <is>
          <t>1.750,00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=HYPERLINK("https://leilaoonline.com.br/lote/detalhe/100005", "038")</f>
      </c>
      <c r="B44" s="4" t="s">
        <f>=HYPERLINK("https://leilaoonline.com.br/lote/detalhe/100005", "LOTE COM 1 UNIDADE DE TARUGO MACIÇO DE MEDIDA: 165X35CM, PESO APROX.: 1600KG COM ABERTURA NO CENTRO DE FORA A FORA")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1.750,00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=HYPERLINK("https://leilaoonline.com.br/lote/detalhe/100006", "039")</f>
      </c>
      <c r="B45" s="4" t="s">
        <f>=HYPERLINK("https://leilaoonline.com.br/lote/detalhe/100006", "LOTE COM 1 TAMBOR DE ÓLEO HIDRÁULICO 68 200L USADO E EM CONDIÇÕES DE USO")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800,00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=HYPERLINK("https://leilaoonline.com.br/lote/detalhe/100007", "040")</f>
      </c>
      <c r="B46" s="4" t="s">
        <f>=HYPERLINK("https://leilaoonline.com.br/lote/detalhe/100007", "LOTE COM 1 TAMBOR DE ÓLEO HIDRÁULICO 68 200L USADO E EM CONDIÇÕES DE USO")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600,00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=HYPERLINK("https://leilaoonline.com.br/lote/detalhe/100008", "041")</f>
      </c>
      <c r="B47" s="4" t="s">
        <f>=HYPERLINK("https://leilaoonline.com.br/lote/detalhe/100008", "LOTE COM 1 TAMBOR DE ÓLEO HIDRÁULICO 68 200L USADO E EM CONDIÇÕES DE USO")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600,00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=HYPERLINK("https://leilaoonline.com.br/lote/detalhe/100009", "042")</f>
      </c>
      <c r="B48" s="4" t="s">
        <f>=HYPERLINK("https://leilaoonline.com.br/lote/detalhe/100009", "LOTE COM 1 TAMBOR DE ÓLEO HIDRÁULICO 68 200L USADO E EM CONDIÇÕES DE USO")</f>
      </c>
      <c r="C48" s="4" t="inlineStr">
        <is>
          <t>Vendido</t>
        </is>
      </c>
      <c r="D48" s="4" t="inlineStr">
        <is>
          <t>9</t>
        </is>
      </c>
      <c r="E48" s="5" t="inlineStr">
        <is>
          <t>1.400,00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=HYPERLINK("https://leilaoonline.com.br/lote/detalhe/100010", "043")</f>
      </c>
      <c r="B49" s="4" t="s">
        <f>=HYPERLINK("https://leilaoonline.com.br/lote/detalhe/100010", "LOTE COM 1 TAMBOR DE ÓLEO HIDRÁULICO 68 200L USADO E EM CONDIÇÕES DE USO")</f>
      </c>
      <c r="C49" s="4" t="inlineStr">
        <is>
          <t>Não vendido</t>
        </is>
      </c>
      <c r="D49" s="4" t="inlineStr">
        <is>
          <t>7</t>
        </is>
      </c>
      <c r="E49" s="5" t="inlineStr">
        <is>
          <t>1.200,00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=HYPERLINK("https://leilaoonline.com.br/lote/detalhe/100011", "044")</f>
      </c>
      <c r="B50" s="4" t="s">
        <f>=HYPERLINK("https://leilaoonline.com.br/lote/detalhe/100011", "LOTE COM 1 TAMBOR DE ÓLEO HIDRÁULICO 68 200L USADO E EM CONDIÇÕES DE USO")</f>
      </c>
      <c r="C50" s="4" t="inlineStr">
        <is>
          <t>Não vendido</t>
        </is>
      </c>
      <c r="D50" s="4" t="inlineStr">
        <is>
          <t>6</t>
        </is>
      </c>
      <c r="E50" s="5" t="inlineStr">
        <is>
          <t>1.100,00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=HYPERLINK("https://leilaoonline.com.br/lote/detalhe/100012", "045")</f>
      </c>
      <c r="B51" s="4" t="s">
        <f>=HYPERLINK("https://leilaoonline.com.br/lote/detalhe/100012", "TROCADOR DE CALOR 114X13CM")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=HYPERLINK("https://leilaoonline.com.br/lote/detalhe/100013", "046")</f>
      </c>
      <c r="B52" s="4" t="s">
        <f>=HYPERLINK("https://leilaoonline.com.br/lote/detalhe/100013", "TROCADOR DE CALOR 114X13CM")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=HYPERLINK("https://leilaoonline.com.br/lote/detalhe/100014", "047")</f>
      </c>
      <c r="B53" s="4" t="s">
        <f>=HYPERLINK("https://leilaoonline.com.br/lote/detalhe/100014", "TROCADOR DE CALOR 78X13CM")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=HYPERLINK("https://leilaoonline.com.br/lote/detalhe/100015", "048")</f>
      </c>
      <c r="B54" s="4" t="s">
        <f>=HYPERLINK("https://leilaoonline.com.br/lote/detalhe/100015", "TROCADOR DE CALOR 78X13CM")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=HYPERLINK("https://leilaoonline.com.br/lote/detalhe/100016", "049")</f>
      </c>
      <c r="B55" s="4" t="s">
        <f>=HYPERLINK("https://leilaoonline.com.br/lote/detalhe/100016", "TROCADOR DE CALOR 61X13CM")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=HYPERLINK("https://leilaoonline.com.br/lote/detalhe/100017", "050")</f>
      </c>
      <c r="B56" s="4" t="s">
        <f>=HYPERLINK("https://leilaoonline.com.br/lote/detalhe/100017", "TROCADOR DE CALOR 61X13CM")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=HYPERLINK("https://leilaoonline.com.br/lote/detalhe/100018", "051")</f>
      </c>
      <c r="B57" s="4" t="s">
        <f>=HYPERLINK("https://leilaoonline.com.br/lote/detalhe/100018", "VÁLVULA CXHXL = 600X670X760CM")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=HYPERLINK("https://leilaoonline.com.br/lote/detalhe/100019", "052")</f>
      </c>
      <c r="B58" s="4" t="s">
        <f>=HYPERLINK("https://leilaoonline.com.br/lote/detalhe/100019", "VÁLVULA CXHXL = 600X670X760CM")</f>
      </c>
      <c r="C58" s="4" t="inlineStr">
        <is>
          <t>Não vendido</t>
        </is>
      </c>
      <c r="D58" s="4" t="inlineStr">
        <is>
          <t>6</t>
        </is>
      </c>
      <c r="E58" s="5" t="inlineStr">
        <is>
          <t>3.500,00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=HYPERLINK("https://leilaoonline.com.br/lote/detalhe/100020", "053")</f>
      </c>
      <c r="B59" s="4" t="s">
        <f>=HYPERLINK("https://leilaoonline.com.br/lote/detalhe/100020", "VÁLVULA CXHXL = 600X670X760CM")</f>
      </c>
      <c r="C59" s="4" t="inlineStr">
        <is>
          <t>Não vendido</t>
        </is>
      </c>
      <c r="D59" s="4" t="inlineStr">
        <is>
          <t>6</t>
        </is>
      </c>
      <c r="E59" s="5" t="inlineStr">
        <is>
          <t>3.500,00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=HYPERLINK("https://leilaoonline.com.br/lote/detalhe/100021", "054")</f>
      </c>
      <c r="B60" s="4" t="s">
        <f>=HYPERLINK("https://leilaoonline.com.br/lote/detalhe/100021", "VÁLVULA CXHXL = 900X1500X850CM")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=HYPERLINK("https://leilaoonline.com.br/lote/detalhe/100022", "055")</f>
      </c>
      <c r="B61" s="4" t="s">
        <f>=HYPERLINK("https://leilaoonline.com.br/lote/detalhe/100022", "VÁLVULA CXHXL = 900X1500X850CM")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=HYPERLINK("https://leilaoonline.com.br/lote/detalhe/100023", "056")</f>
      </c>
      <c r="B62" s="4" t="s">
        <f>=HYPERLINK("https://leilaoonline.com.br/lote/detalhe/100023", "PROJETOR DE PERFIL VERTICAL STARRET VB300")</f>
      </c>
      <c r="C62" s="4" t="inlineStr">
        <is>
          <t>Não vendido</t>
        </is>
      </c>
      <c r="D62" s="4" t="inlineStr">
        <is>
          <t>10</t>
        </is>
      </c>
      <c r="E62" s="5" t="inlineStr">
        <is>
          <t>7.000,00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=HYPERLINK("https://leilaoonline.com.br/lote/detalhe/99099", "101")</f>
      </c>
      <c r="B63" s="4" t="s">
        <f>=HYPERLINK("https://leilaoonline.com.br/lote/detalhe/99099", "CARRINHO DE 2 RODAS DRIMEC (PRECISA DE MANUTENÇÃO)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=HYPERLINK("https://leilaoonline.com.br/lote/detalhe/99100", "102")</f>
      </c>
      <c r="B64" s="4" t="s">
        <f>=HYPERLINK("https://leilaoonline.com.br/lote/detalhe/99100", "ELEVADOR MONTA CARGA PLATAFORMA 1X1M")</f>
      </c>
      <c r="C64" s="4" t="inlineStr">
        <is>
          <t>Não vendido</t>
        </is>
      </c>
      <c r="D64" s="4" t="inlineStr">
        <is>
          <t>6</t>
        </is>
      </c>
      <c r="E64" s="5" t="inlineStr">
        <is>
          <t>1.750,00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=HYPERLINK("https://leilaoonline.com.br/lote/detalhe/99101", "103")</f>
      </c>
      <c r="B65" s="4" t="s">
        <f>=HYPERLINK("https://leilaoonline.com.br/lote/detalhe/99101", "FILTRO MANGA")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1.100,00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=HYPERLINK("https://leilaoonline.com.br/lote/detalhe/99102", "105")</f>
      </c>
      <c r="B66" s="4" t="s">
        <f>=HYPERLINK("https://leilaoonline.com.br/lote/detalhe/99102", "AFIADORA DE BROCAS WAIDA MODELO DW-31S")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=HYPERLINK("https://leilaoonline.com.br/lote/detalhe/99103", "106")</f>
      </c>
      <c r="B67" s="4" t="s">
        <f>=HYPERLINK("https://leilaoonline.com.br/lote/detalhe/99103", "PLAINA LIMADORA SANCHEZ BLAINES")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2.200,00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=HYPERLINK("https://leilaoonline.com.br/lote/detalhe/99104", "107")</f>
      </c>
      <c r="B68" s="4" t="s">
        <f>=HYPERLINK("https://leilaoonline.com.br/lote/detalhe/99104", "PRENSA EXCÊNTRICA 8 TON. HARLO")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1.400,00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=HYPERLINK("https://leilaoonline.com.br/lote/detalhe/99111", "108")</f>
      </c>
      <c r="B69" s="4" t="s">
        <f>=HYPERLINK("https://leilaoonline.com.br/lote/detalhe/99111", "BALANCIM 15 TONELADAS INCOMPLETO")</f>
      </c>
      <c r="C69" s="4" t="inlineStr">
        <is>
          <t>Não vendido</t>
        </is>
      </c>
      <c r="D69" s="4" t="inlineStr">
        <is>
          <t>10</t>
        </is>
      </c>
      <c r="E69" s="5" t="inlineStr">
        <is>
          <t>650,00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=HYPERLINK("https://leilaoonline.com.br/lote/detalhe/99112", "109")</f>
      </c>
      <c r="B70" s="4" t="s">
        <f>=HYPERLINK("https://leilaoonline.com.br/lote/detalhe/99112", "JATO DE GRANALHA")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=HYPERLINK("https://leilaoonline.com.br/lote/detalhe/99113", "110")</f>
      </c>
      <c r="B71" s="4" t="s">
        <f>=HYPERLINK("https://leilaoonline.com.br/lote/detalhe/99113", "SERRA POLICORTE MONOFÁSICA")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=HYPERLINK("https://leilaoonline.com.br/lote/detalhe/99114", "113")</f>
      </c>
      <c r="B72" s="4" t="s">
        <f>=HYPERLINK("https://leilaoonline.com.br/lote/detalhe/99114", "FURADEIRA DE BANCADA TRIFÁSICA MOTOMIL")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400,00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=HYPERLINK("https://leilaoonline.com.br/lote/detalhe/99115", "114")</f>
      </c>
      <c r="B73" s="4" t="s">
        <f>=HYPERLINK("https://leilaoonline.com.br/lote/detalhe/99115", "ROTULADEIRA SYSTEM")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=HYPERLINK("https://leilaoonline.com.br/lote/detalhe/99116", "115")</f>
      </c>
      <c r="B74" s="4" t="s">
        <f>=HYPERLINK("https://leilaoonline.com.br/lote/detalhe/99116", "TRANSPALETEIRA MANUAL")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3.300,00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=HYPERLINK("https://leilaoonline.com.br/lote/detalhe/99117", "117")</f>
      </c>
      <c r="B75" s="4" t="s">
        <f>=HYPERLINK("https://leilaoonline.com.br/lote/detalhe/99117", "MASTRO PARA BANDEIRA 10M")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=HYPERLINK("https://leilaoonline.com.br/lote/detalhe/99118", "121")</f>
      </c>
      <c r="B76" s="4" t="s">
        <f>=HYPERLINK("https://leilaoonline.com.br/lote/detalhe/99118", "MOINHO 300MM")</f>
      </c>
      <c r="C76" s="4" t="inlineStr">
        <is>
          <t>Não vendido</t>
        </is>
      </c>
      <c r="D76" s="4" t="inlineStr">
        <is>
          <t>4</t>
        </is>
      </c>
      <c r="E76" s="5" t="inlineStr">
        <is>
          <t>6.500,00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=HYPERLINK("https://leilaoonline.com.br/lote/detalhe/99119", "122")</f>
      </c>
      <c r="B77" s="4" t="s">
        <f>=HYPERLINK("https://leilaoonline.com.br/lote/detalhe/99119", "SISTEMA DE CÂMERA SEESNAKE")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=HYPERLINK("https://leilaoonline.com.br/lote/detalhe/99120", "123")</f>
      </c>
      <c r="B78" s="4" t="s">
        <f>=HYPERLINK("https://leilaoonline.com.br/lote/detalhe/99120", "SISTEMA DE CÂMERA SEESNAKE")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=HYPERLINK("https://leilaoonline.com.br/lote/detalhe/99121", "125")</f>
      </c>
      <c r="B79" s="4" t="s">
        <f>=HYPERLINK("https://leilaoonline.com.br/lote/detalhe/99121", "BRAÇO GIRATÓRIO 500KG")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=HYPERLINK("https://leilaoonline.com.br/lote/detalhe/99122", "128")</f>
      </c>
      <c r="B80" s="4" t="s">
        <f>=HYPERLINK("https://leilaoonline.com.br/lote/detalhe/99122", "DINAMÔMETRO KRATOS K500SMP")</f>
      </c>
      <c r="C80" s="4" t="inlineStr">
        <is>
          <t>Vendido</t>
        </is>
      </c>
      <c r="D80" s="4" t="inlineStr">
        <is>
          <t>13</t>
        </is>
      </c>
      <c r="E80" s="5" t="inlineStr">
        <is>
          <t>4.000,00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=HYPERLINK("https://leilaoonline.com.br/lote/detalhe/99123", "130")</f>
      </c>
      <c r="B81" s="4" t="s">
        <f>=HYPERLINK("https://leilaoonline.com.br/lote/detalhe/99123", "QUEIMADOR DE COMBUSTÍVEL GLP PARA CALDEIRA TENGE")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=HYPERLINK("https://leilaoonline.com.br/lote/detalhe/99124", "131")</f>
      </c>
      <c r="B82" s="4" t="s">
        <f>=HYPERLINK("https://leilaoonline.com.br/lote/detalhe/99124", "TRITURADOR DE PAPEL PARA ESCRITÓRIO")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=HYPERLINK("https://leilaoonline.com.br/lote/detalhe/99125", "132")</f>
      </c>
      <c r="B83" s="4" t="s">
        <f>=HYPERLINK("https://leilaoonline.com.br/lote/detalhe/99125", "BRAÇO GIRATÓRIO 360 GRAUS")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=HYPERLINK("https://leilaoonline.com.br/lote/detalhe/99126", "133")</f>
      </c>
      <c r="B84" s="4" t="s">
        <f>=HYPERLINK("https://leilaoonline.com.br/lote/detalhe/99126", "TRITURADOR EM AÇO INOX GERICKE")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=HYPERLINK("https://leilaoonline.com.br/lote/detalhe/99127", "136")</f>
      </c>
      <c r="B85" s="4" t="s">
        <f>=HYPERLINK("https://leilaoonline.com.br/lote/detalhe/99127", "COMPRESSOR WAYNE 20 PÉS")</f>
      </c>
      <c r="C85" s="4" t="inlineStr">
        <is>
          <t>Não vendido</t>
        </is>
      </c>
      <c r="D85" s="4" t="inlineStr">
        <is>
          <t>9</t>
        </is>
      </c>
      <c r="E85" s="5" t="inlineStr">
        <is>
          <t>2.800,00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=HYPERLINK("https://leilaoonline.com.br/lote/detalhe/99128", "137")</f>
      </c>
      <c r="B86" s="4" t="s">
        <f>=HYPERLINK("https://leilaoonline.com.br/lote/detalhe/99128", "1 UNIDADE DE PISTÃO HIDRÁULICO (160CM X 20CM DIÂMETRO DO ÊMBOLO)")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=HYPERLINK("https://leilaoonline.com.br/lote/detalhe/99136", "138")</f>
      </c>
      <c r="B87" s="4" t="s">
        <f>=HYPERLINK("https://leilaoonline.com.br/lote/detalhe/99136", "1 UNIDADE DE PISTÃO HIDRÁULICO (160CM X 20CM DIÂMETRO DO ÊMBOLO)")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=HYPERLINK("https://leilaoonline.com.br/lote/detalhe/99129", "139")</f>
      </c>
      <c r="B88" s="4" t="s">
        <f>=HYPERLINK("https://leilaoonline.com.br/lote/detalhe/99129", "MÁQUINA PARA EMBALAR")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=HYPERLINK("https://leilaoonline.com.br/lote/detalhe/99130", "140")</f>
      </c>
      <c r="B89" s="4" t="s">
        <f>=HYPERLINK("https://leilaoonline.com.br/lote/detalhe/99130", "MOTOESMERIL TRIFÁSICO")</f>
      </c>
      <c r="C89" s="4" t="inlineStr">
        <is>
          <t>Vendido</t>
        </is>
      </c>
      <c r="D89" s="4" t="inlineStr">
        <is>
          <t>3</t>
        </is>
      </c>
      <c r="E89" s="5" t="inlineStr">
        <is>
          <t>150,00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=HYPERLINK("https://leilaoonline.com.br/lote/detalhe/99131", "142")</f>
      </c>
      <c r="B90" s="4" t="s">
        <f>=HYPERLINK("https://leilaoonline.com.br/lote/detalhe/99131", "LOTE DE CATRACAS DE ACESSO EM AÇO INOX USADAS (10 UNIDADES)")</f>
      </c>
      <c r="C90" s="4" t="inlineStr">
        <is>
          <t>Vendido</t>
        </is>
      </c>
      <c r="D90" s="4" t="inlineStr">
        <is>
          <t>11</t>
        </is>
      </c>
      <c r="E90" s="5" t="inlineStr">
        <is>
          <t>2.750,00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=HYPERLINK("https://leilaoonline.com.br/lote/detalhe/99132", "143")</f>
      </c>
      <c r="B91" s="4" t="s">
        <f>=HYPERLINK("https://leilaoonline.com.br/lote/detalhe/99132", "LOTE DE CATRACAS DE ACESSO EM AÇO INOX USADAS (10 UNIDADES)")</f>
      </c>
      <c r="C91" s="4" t="inlineStr">
        <is>
          <t>Vendido</t>
        </is>
      </c>
      <c r="D91" s="4" t="inlineStr">
        <is>
          <t>7</t>
        </is>
      </c>
      <c r="E91" s="5" t="inlineStr">
        <is>
          <t>2.150,00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=HYPERLINK("https://leilaoonline.com.br/lote/detalhe/99133", "144")</f>
      </c>
      <c r="B92" s="4" t="s">
        <f>=HYPERLINK("https://leilaoonline.com.br/lote/detalhe/99133", "LOTE DE CATRACAS DE ACESSO EM AÇO INOX USADAS (10 UNIDADES)")</f>
      </c>
      <c r="C92" s="4" t="inlineStr">
        <is>
          <t>Vendido</t>
        </is>
      </c>
      <c r="D92" s="4" t="inlineStr">
        <is>
          <t>7</t>
        </is>
      </c>
      <c r="E92" s="5" t="inlineStr">
        <is>
          <t>2.150,00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=HYPERLINK("https://leilaoonline.com.br/lote/detalhe/99134", "145")</f>
      </c>
      <c r="B93" s="4" t="s">
        <f>=HYPERLINK("https://leilaoonline.com.br/lote/detalhe/99134", "LOTE DE CATRACAS DE ACESSO EM AÇO INOX USADAS (10 UNIDADES)")</f>
      </c>
      <c r="C93" s="4" t="inlineStr">
        <is>
          <t>Vendido</t>
        </is>
      </c>
      <c r="D93" s="4" t="inlineStr">
        <is>
          <t>12</t>
        </is>
      </c>
      <c r="E93" s="5" t="inlineStr">
        <is>
          <t>2.900,00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=HYPERLINK("https://leilaoonline.com.br/lote/detalhe/99135", "146")</f>
      </c>
      <c r="B94" s="4" t="s">
        <f>=HYPERLINK("https://leilaoonline.com.br/lote/detalhe/99135", "EIXO")</f>
      </c>
      <c r="C94" s="4" t="inlineStr">
        <is>
          <t>Não vendido</t>
        </is>
      </c>
      <c r="D94" s="4" t="inlineStr">
        <is>
          <t>8</t>
        </is>
      </c>
      <c r="E94" s="5" t="inlineStr">
        <is>
          <t>2.050,00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=HYPERLINK("https://leilaoonline.com.br/lote/detalhe/99306", "150")</f>
      </c>
      <c r="B95" s="4" t="s">
        <f>=HYPERLINK("https://leilaoonline.com.br/lote/detalhe/99306", "COFRE MECÂNICO COM CHAVE TETRA 60X48X45CM (SEM USO)")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250,00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=HYPERLINK("https://leilaoonline.com.br/lote/detalhe/99307", "151")</f>
      </c>
      <c r="B96" s="4" t="s">
        <f>=HYPERLINK("https://leilaoonline.com.br/lote/detalhe/99307", "COFRE MECÂNICO COM CHAVE TETRA 60X48X45CM (SEM USO)")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200,00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=HYPERLINK("https://leilaoonline.com.br/lote/detalhe/99308", "152")</f>
      </c>
      <c r="B97" s="4" t="s">
        <f>=HYPERLINK("https://leilaoonline.com.br/lote/detalhe/99308", "COFRE MECÂNICO COM CHAVE TETRA 60X48X45CM (SEM USO)")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200,00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=HYPERLINK("https://leilaoonline.com.br/lote/detalhe/99309", "153")</f>
      </c>
      <c r="B98" s="4" t="s">
        <f>=HYPERLINK("https://leilaoonline.com.br/lote/detalhe/99309", "COFRE MECÂNICO COM CHAVE TETRA 60X48X45CM (SEM USO)")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200,00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=HYPERLINK("https://leilaoonline.com.br/lote/detalhe/99310", "154")</f>
      </c>
      <c r="B99" s="4" t="s">
        <f>=HYPERLINK("https://leilaoonline.com.br/lote/detalhe/99310", "COFRE MECÂNICO COM CHAVE TETRA 60X48X45CM (SEM USO)")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200,00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=HYPERLINK("https://leilaoonline.com.br/lote/detalhe/99322", "155")</f>
      </c>
      <c r="B100" s="4" t="s">
        <f>=HYPERLINK("https://leilaoonline.com.br/lote/detalhe/99322", "2 COFRES MECÂNICOS COM CHAVE TETRA 60X48X45CM (SEM USO)")</f>
      </c>
      <c r="C100" s="4" t="inlineStr">
        <is>
          <t>Não vendido</t>
        </is>
      </c>
      <c r="D100" s="4" t="inlineStr">
        <is>
          <t>2</t>
        </is>
      </c>
      <c r="E100" s="5" t="inlineStr">
        <is>
          <t>450,00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=HYPERLINK("https://leilaoonline.com.br/lote/detalhe/99337", "156")</f>
      </c>
      <c r="B101" s="4" t="s">
        <f>=HYPERLINK("https://leilaoonline.com.br/lote/detalhe/99337", "2 COFRES MECÂNICOS COM CHAVE TETRA 60X48X45CM (SEM USO)")</f>
      </c>
      <c r="C101" s="4" t="inlineStr">
        <is>
          <t>Não vendido</t>
        </is>
      </c>
      <c r="D101" s="4" t="inlineStr">
        <is>
          <t>2</t>
        </is>
      </c>
      <c r="E101" s="5" t="inlineStr">
        <is>
          <t>450,00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=HYPERLINK("https://leilaoonline.com.br/lote/detalhe/99388", "157")</f>
      </c>
      <c r="B102" s="4" t="s">
        <f>=HYPERLINK("https://leilaoonline.com.br/lote/detalhe/99388", "2 COFRES MECÂNICOS COM CHAVE TETRA 60X48X45CM (SEM USO)")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400,00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=HYPERLINK("https://leilaoonline.com.br/lote/detalhe/99414", "158")</f>
      </c>
      <c r="B103" s="4" t="s">
        <f>=HYPERLINK("https://leilaoonline.com.br/lote/detalhe/99414", "2 COFRES MECÂNICOS COM CHAVE TETRA 60X48X45CM (SEM USO)")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400,00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=HYPERLINK("https://leilaoonline.com.br/lote/detalhe/99439", "159")</f>
      </c>
      <c r="B104" s="4" t="s">
        <f>=HYPERLINK("https://leilaoonline.com.br/lote/detalhe/99439", "2 COFRES MECÂNICOS COM CHAVE TETRA 60X48X45CM (SEM USO)")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400,00</t>
        </is>
      </c>
      <c r="F10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2026-08-28T08:22:34.00Z</dcterms:created>
  <dc:creator>Tellks Tecnologia</dc:creator>
  <cp:revision>0</cp:revision>
</cp:coreProperties>
</file>