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Britador • Tratores • Retroesc. • Guindastes • Colhedoras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=HYPERLINK("https://leilaoonline.com.br/lote/detalhe/97611", "001")</f>
      </c>
      <c r="B11" s="4" t="s">
        <f>=HYPERLINK("https://leilaoonline.com.br/lote/detalhe/97611", "VALMET 885; TRAÇADO; COM CARREGADEIRA DE CANA E LENHA; BOCA GIRATÓRIA; ANO 1990")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=HYPERLINK("https://leilaoonline.com.br/lote/detalhe/97618", "002")</f>
      </c>
      <c r="B12" s="4" t="s">
        <f>=HYPERLINK("https://leilaoonline.com.br/lote/detalhe/97618", "TRATOR FORD 8830; ANO 2000; TRAÇADO; HIDRÁULICO TRASEIRO; TOMADA DE FORÇA - FUNCIONANDO")</f>
      </c>
      <c r="C12" s="4" t="inlineStr">
        <is>
          <t>Não vendido</t>
        </is>
      </c>
      <c r="D12" s="4" t="inlineStr">
        <is>
          <t>65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=HYPERLINK("https://leilaoonline.com.br/lote/detalhe/97612", "003")</f>
      </c>
      <c r="B13" s="4" t="s">
        <f>=HYPERLINK("https://leilaoonline.com.br/lote/detalhe/97612", "TRATOR VALMET 60 ID.; COM ROÇADEIRA; ANO 1970")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=HYPERLINK("https://leilaoonline.com.br/lote/detalhe/97608", "004")</f>
      </c>
      <c r="B14" s="4" t="s">
        <f>=HYPERLINK("https://leilaoonline.com.br/lote/detalhe/97608", "TRATOR VALMET 62 ID.; CAFEEIRO; ANO 76")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=HYPERLINK("https://leilaoonline.com.br/lote/detalhe/97615", "005")</f>
      </c>
      <c r="B15" s="4" t="s">
        <f>=HYPERLINK("https://leilaoonline.com.br/lote/detalhe/97615", "TRATOR MASSEY FERGUSSON 265; ORIGINAL; ANO ENTRE 85/87")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=HYPERLINK("https://leilaoonline.com.br/lote/detalhe/97613", "006")</f>
      </c>
      <c r="B16" s="4" t="s">
        <f>=HYPERLINK("https://leilaoonline.com.br/lote/detalhe/97613", "TRATOR CBT 8440; COM DIREÇÃO HIDRÁULICA; ANO 1986")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=HYPERLINK("https://leilaoonline.com.br/lote/detalhe/97609", "007")</f>
      </c>
      <c r="B17" s="4" t="s">
        <f>=HYPERLINK("https://leilaoonline.com.br/lote/detalhe/97609", "TRATOR CBT; SEM ANO DE IDENTIFICAÇÃO; MOTOR MERCEDES")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11.450,00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=HYPERLINK("https://leilaoonline.com.br/lote/detalhe/97610", "008")</f>
      </c>
      <c r="B18" s="4" t="s">
        <f>=HYPERLINK("https://leilaoonline.com.br/lote/detalhe/97610", "TRATOR VALMET 60 ID.; ANO 71")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=HYPERLINK("https://leilaoonline.com.br/lote/detalhe/97605", "009")</f>
      </c>
      <c r="B19" s="4" t="s">
        <f>=HYPERLINK("https://leilaoonline.com.br/lote/detalhe/97605", "5 PÁS CARREGADEIRA, VOLVO L90F, CAT 962 G e 962 H")</f>
      </c>
      <c r="C19" s="4" t="inlineStr">
        <is>
          <t>Não vendido</t>
        </is>
      </c>
      <c r="D19" s="4" t="inlineStr">
        <is>
          <t>84</t>
        </is>
      </c>
      <c r="E19" s="5" t="inlineStr">
        <is>
          <t>181.000,00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=HYPERLINK("https://leilaoonline.com.br/lote/detalhe/97606", "010")</f>
      </c>
      <c r="B20" s="4" t="s">
        <f>=HYPERLINK("https://leilaoonline.com.br/lote/detalhe/97606", "BAÚ PARA CAMINHÃO TOCO")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=HYPERLINK("https://leilaoonline.com.br/lote/detalhe/97607", "011")</f>
      </c>
      <c r="B21" s="4" t="s">
        <f>=HYPERLINK("https://leilaoonline.com.br/lote/detalhe/97607", "veja o vídeo!! COLHEDORA 35/20; ANO 2011 -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62.500,00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=HYPERLINK("https://leilaoonline.com.br/lote/detalhe/97614", "012")</f>
      </c>
      <c r="B22" s="4" t="s">
        <f>=HYPERLINK("https://leilaoonline.com.br/lote/detalhe/97614", "TRATOR VALMET KD12; ANO 1960")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10.450,00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=HYPERLINK("https://leilaoonline.com.br/lote/detalhe/97616", "013")</f>
      </c>
      <c r="B23" s="4" t="s">
        <f>=HYPERLINK("https://leilaoonline.com.br/lote/detalhe/97616", "TRATOR VALMET 600D; ANO 1968")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=HYPERLINK("https://leilaoonline.com.br/lote/detalhe/98546", "014")</f>
      </c>
      <c r="B24" s="4" t="s">
        <f>=HYPERLINK("https://leilaoonline.com.br/lote/detalhe/98546", "TRATOR MASSEY FERGUSSON MODELO 265; ANO 1978")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=HYPERLINK("https://leilaoonline.com.br/lote/detalhe/97617", "015")</f>
      </c>
      <c r="B25" s="4" t="s">
        <f>=HYPERLINK("https://leilaoonline.com.br/lote/detalhe/97617", "GUINDASTE HIDRÁULICO; MARCA AUSTIN WESTERN; CAP. 8 TON.; MOTOR GM DETROIT; DIESEL; COM GUINCHO FORESTAL; PESO 12 TON. - FUNCIONANDO")</f>
      </c>
      <c r="C25" s="4" t="inlineStr">
        <is>
          <t>Vendido</t>
        </is>
      </c>
      <c r="D25" s="4" t="inlineStr">
        <is>
          <t>4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=HYPERLINK("https://leilaoonline.com.br/lote/detalhe/97629", "016")</f>
      </c>
      <c r="B26" s="4" t="s">
        <f>=HYPERLINK("https://leilaoonline.com.br/lote/detalhe/97629", "ARADO DE QUADRO; 2 DISCOS")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=HYPERLINK("https://leilaoonline.com.br/lote/detalhe/97630", "017")</f>
      </c>
      <c r="B27" s="4" t="s">
        <f>=HYPERLINK("https://leilaoonline.com.br/lote/detalhe/97630", "TRATOR VALMET 60 ID.; ANO 1970")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=HYPERLINK("https://leilaoonline.com.br/lote/detalhe/97623", "018")</f>
      </c>
      <c r="B28" s="4" t="s">
        <f>=HYPERLINK("https://leilaoonline.com.br/lote/detalhe/97623", "TRATOR FORD MAJOR; SEM ANO DE IDENTIFICAÇÃO")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=HYPERLINK("https://leilaoonline.com.br/lote/detalhe/97624", "019")</f>
      </c>
      <c r="B29" s="4" t="s">
        <f>=HYPERLINK("https://leilaoonline.com.br/lote/detalhe/97624", "TRATOR MASSEY FERGUSSON 65X; ANO 1967")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=HYPERLINK("https://leilaoonline.com.br/lote/detalhe/97622", "020")</f>
      </c>
      <c r="B30" s="4" t="s">
        <f>=HYPERLINK("https://leilaoonline.com.br/lote/detalhe/97622", "veja o vídeo!! GERADOR DE 375 KVA MOTOR ESCANIA - FUNCIONANDO")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55.500,00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=HYPERLINK("https://leilaoonline.com.br/lote/detalhe/97625", "021")</f>
      </c>
      <c r="B31" s="4" t="s">
        <f>=HYPERLINK("https://leilaoonline.com.br/lote/detalhe/97625", "TRATOR MASSEY FERGUSSON 65X; ANO 69/70")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=HYPERLINK("https://leilaoonline.com.br/lote/detalhe/98560", "022")</f>
      </c>
      <c r="B32" s="4" t="s">
        <f>=HYPERLINK("https://leilaoonline.com.br/lote/detalhe/98560", "PÁ CARREGADEIRA FIATALLIS 1900; ARTICULADA; SEM ANO DE IDENTIFICAÇÃO - FUNCIONANDO")</f>
      </c>
      <c r="C32" s="4" t="inlineStr">
        <is>
          <t>Vendido</t>
        </is>
      </c>
      <c r="D32" s="4" t="inlineStr">
        <is>
          <t>64</t>
        </is>
      </c>
      <c r="E32" s="5" t="inlineStr">
        <is>
          <t>92.250,00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=HYPERLINK("https://leilaoonline.com.br/lote/detalhe/97632", "023")</f>
      </c>
      <c r="B33" s="4" t="s">
        <f>=HYPERLINK("https://leilaoonline.com.br/lote/detalhe/97632", "TRATOR MASSEY FERGUSSON 65X; ANO 73; 3 MARCHAS")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=HYPERLINK("https://leilaoonline.com.br/lote/detalhe/97626", "024")</f>
      </c>
      <c r="B34" s="4" t="s">
        <f>=HYPERLINK("https://leilaoonline.com.br/lote/detalhe/97626", "TRATOR VALMET MODELO 68; ANO 1982 -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=HYPERLINK("https://leilaoonline.com.br/lote/detalhe/97619", "025")</f>
      </c>
      <c r="B35" s="4" t="s">
        <f>=HYPERLINK("https://leilaoonline.com.br/lote/detalhe/97619",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=HYPERLINK("https://leilaoonline.com.br/lote/detalhe/97631", "026")</f>
      </c>
      <c r="B36" s="4" t="s">
        <f>=HYPERLINK("https://leilaoonline.com.br/lote/detalhe/97631", "TRATOR FORD 5610; ANO 1986; DIREÇÃO ELETROSTÁTICA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36.000,00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=HYPERLINK("https://leilaoonline.com.br/lote/detalhe/97627", "027")</f>
      </c>
      <c r="B37" s="4" t="s">
        <f>=HYPERLINK("https://leilaoonline.com.br/lote/detalhe/97627", "TRATOR FORD 6600; ANO 1978 - FUNCIONANDO")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=HYPERLINK("https://leilaoonline.com.br/lote/detalhe/97621", "028")</f>
      </c>
      <c r="B38" s="4" t="s">
        <f>=HYPERLINK("https://leilaoonline.com.br/lote/detalhe/97621", "veja o vídeo!! 1 GRUA DE 2 TORRES DE 12 METROS E 38 PEÇAS DE 3 METROS")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=HYPERLINK("https://leilaoonline.com.br/lote/detalhe/97620", "029")</f>
      </c>
      <c r="B39" s="4" t="s">
        <f>=HYPERLINK("https://leilaoonline.com.br/lote/detalhe/97620", "BRITADOR 80/50")</f>
      </c>
      <c r="C39" s="4" t="inlineStr">
        <is>
          <t>Não vendido</t>
        </is>
      </c>
      <c r="D39" s="4" t="inlineStr">
        <is>
          <t>84</t>
        </is>
      </c>
      <c r="E39" s="5" t="inlineStr">
        <is>
          <t>132.400,00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=HYPERLINK("https://leilaoonline.com.br/lote/detalhe/97628", "030")</f>
      </c>
      <c r="B40" s="4" t="s">
        <f>=HYPERLINK("https://leilaoonline.com.br/lote/detalhe/97628", "GUINDASTE HYSTER CANARINHO; DIESEL - FUNCIONANDO")</f>
      </c>
      <c r="C40" s="4" t="inlineStr">
        <is>
          <t>Vendido</t>
        </is>
      </c>
      <c r="D40" s="4" t="inlineStr">
        <is>
          <t>28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=HYPERLINK("https://leilaoonline.com.br/lote/detalhe/97640", "031")</f>
      </c>
      <c r="B41" s="4" t="s">
        <f>=HYPERLINK("https://leilaoonline.com.br/lote/detalhe/97640", "FORD 6600; ANO 80 -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=HYPERLINK("https://leilaoonline.com.br/lote/detalhe/98654", "032")</f>
      </c>
      <c r="B42" s="4" t="s">
        <f>=HYPERLINK("https://leilaoonline.com.br/lote/detalhe/98654", "PRANCHA FIXA; LARGURA 2.67CM; COMPRIMENTO 8.80CM; REFORÇADA; TOMADA DE FORÇA MERCEDES; RAMPA RETRÁTIL HIDRÁULICA; REDUTOR SEM CABO DE AÇO")</f>
      </c>
      <c r="C42" s="4" t="inlineStr">
        <is>
          <t>Vendido</t>
        </is>
      </c>
      <c r="D42" s="4" t="inlineStr">
        <is>
          <t>62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=HYPERLINK("https://leilaoonline.com.br/lote/detalhe/97641", "033")</f>
      </c>
      <c r="B43" s="4" t="s">
        <f>=HYPERLINK("https://leilaoonline.com.br/lote/detalhe/97641", "TRATOR MASSEY FERGUSSON 275; ANO 93; 3 ALAVANCAS")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=HYPERLINK("https://leilaoonline.com.br/lote/detalhe/97633", "034")</f>
      </c>
      <c r="B44" s="4" t="s">
        <f>=HYPERLINK("https://leilaoonline.com.br/lote/detalhe/97633", "RETROESCAVADEIRA FIATALLIS; ANO 1994")</f>
      </c>
      <c r="C44" s="4" t="inlineStr">
        <is>
          <t>Não vendido</t>
        </is>
      </c>
      <c r="D44" s="4" t="inlineStr">
        <is>
          <t>78</t>
        </is>
      </c>
      <c r="E44" s="5" t="inlineStr">
        <is>
          <t>34.000,00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=HYPERLINK("https://leilaoonline.com.br/lote/detalhe/98655", "035")</f>
      </c>
      <c r="B45" s="4" t="s">
        <f>=HYPERLINK("https://leilaoonline.com.br/lote/detalhe/98655", "LOTE COM 5 IMPLEMENTOS E OUTROS (INFORMAÇÕES NAS ESPECIFICAÇÕES)")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=HYPERLINK("https://leilaoonline.com.br/lote/detalhe/97638", "036")</f>
      </c>
      <c r="B46" s="4" t="s">
        <f>=HYPERLINK("https://leilaoonline.com.br/lote/detalhe/97638",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=HYPERLINK("https://leilaoonline.com.br/lote/detalhe/97644", "037")</f>
      </c>
      <c r="B47" s="4" t="s">
        <f>=HYPERLINK("https://leilaoonline.com.br/lote/detalhe/97644", "MOTOR MWM; 6 CILINDROS; COM BOMBA 100/6; ACOMPANHA SUCÇÃO 6MTS; MAIS A SAÍDA DA BOMBA; SEM BATERIA")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13.750,00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=HYPERLINK("https://leilaoonline.com.br/lote/detalhe/97642", "038")</f>
      </c>
      <c r="B48" s="4" t="s">
        <f>=HYPERLINK("https://leilaoonline.com.br/lote/detalhe/97642", "TRATOR VALMET 68; ANO 89; EMBREAGEM DUPLA; DIREÇÃO HIDRÁULICA")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=HYPERLINK("https://leilaoonline.com.br/lote/detalhe/97643", "039")</f>
      </c>
      <c r="B49" s="4" t="s">
        <f>=HYPERLINK("https://leilaoonline.com.br/lote/detalhe/97643", "TRATOR FORD 8830; ANO 1998; TRAÇADO; SEM O BARRAMENTO HIDRÁULICO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41.000,00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=HYPERLINK("https://leilaoonline.com.br/lote/detalhe/97645", "040")</f>
      </c>
      <c r="B50" s="4" t="s">
        <f>=HYPERLINK("https://leilaoonline.com.br/lote/detalhe/97645", "MASSEY FERGUSSON 65X; ANO 1973; EIXO QUADRADO - FUNCIONANDO")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=HYPERLINK("https://leilaoonline.com.br/lote/detalhe/97639", "041")</f>
      </c>
      <c r="B51" s="4" t="s">
        <f>=HYPERLINK("https://leilaoonline.com.br/lote/detalhe/97639", "RECOLHEDORA DE FEIJÃO; MARCA MIAC")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=HYPERLINK("https://leilaoonline.com.br/lote/detalhe/97634", "042")</f>
      </c>
      <c r="B52" s="4" t="s">
        <f>=HYPERLINK("https://leilaoonline.com.br/lote/detalhe/97634", "TRATOR CBT 1000; ANO 1972 -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=HYPERLINK("https://leilaoonline.com.br/lote/detalhe/98813", "043")</f>
      </c>
      <c r="B53" s="4" t="s">
        <f>=HYPERLINK("https://leilaoonline.com.br/lote/detalhe/98813", "TRATOR MASSEY FERGUSSON 660/680; ANO 1999; CABINADO; TURBINADO; SEM BARRAMENTO HIDRÁULICO")</f>
      </c>
      <c r="C53" s="4" t="inlineStr">
        <is>
          <t>Vendido</t>
        </is>
      </c>
      <c r="D53" s="4" t="inlineStr">
        <is>
          <t>70</t>
        </is>
      </c>
      <c r="E53" s="5" t="inlineStr">
        <is>
          <t>77.500,00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=HYPERLINK("https://leilaoonline.com.br/lote/detalhe/98840", "044")</f>
      </c>
      <c r="B54" s="4" t="s">
        <f>=HYPERLINK("https://leilaoonline.com.br/lote/detalhe/98840", "CBT 2600; ANO 1984; TRAÇADO; DIREÇÃO HIDRÁULICA; COM COMPRESSOR DE AR PARA ENCHER CILINDROS DE COMANDO; HIDRÁULICO COM PISTÃO - FUNCIONANDO")</f>
      </c>
      <c r="C54" s="4" t="inlineStr">
        <is>
          <t>Não vendido</t>
        </is>
      </c>
      <c r="D54" s="4" t="inlineStr">
        <is>
          <t>34</t>
        </is>
      </c>
      <c r="E54" s="5" t="inlineStr">
        <is>
          <t>34.000,00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=HYPERLINK("https://leilaoonline.com.br/lote/detalhe/98841", "045")</f>
      </c>
      <c r="B55" s="4" t="s">
        <f>=HYPERLINK("https://leilaoonline.com.br/lote/detalhe/98841", "LOTE COM 14 TONELADAS DE TUBOS DE 6 METROS; FERRO FUNDIDO DE 4 POLEGADAS (LANCE POR KG)")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4,00</t>
        </is>
      </c>
      <c r="F55" s="4" t="inlineStr">
        <is>
          <t>0.50</t>
        </is>
      </c>
    </row>
    <row collapsed="false" customFormat="false" customHeight="false" hidden="false" ht="12.1" outlineLevel="0" r="56">
      <c r="A56" s="5" t="s">
        <f>=HYPERLINK("https://leilaoonline.com.br/lote/detalhe/98842", "046")</f>
      </c>
      <c r="B56" s="4" t="s">
        <f>=HYPERLINK("https://leilaoonline.com.br/lote/detalhe/98842", "MOTOR LIEBHERR DA ESCAVADEIRA; 6 CILINDROS; ANO 2000; COMPLETO")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=HYPERLINK("https://leilaoonline.com.br/lote/detalhe/97636", "047")</f>
      </c>
      <c r="B57" s="4" t="s">
        <f>=HYPERLINK("https://leilaoonline.com.br/lote/detalhe/97636", "ESCARIFICADOR; 5 HASTES; LARGO")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2.200,00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=HYPERLINK("https://leilaoonline.com.br/lote/detalhe/97637", "048")</f>
      </c>
      <c r="B58" s="4" t="s">
        <f>=HYPERLINK("https://leilaoonline.com.br/lote/detalhe/97637", "GRADE ARADORA; 20 DISCOS X 26; TRANSPORTE NO HIDRÁULICO")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=HYPERLINK("https://leilaoonline.com.br/lote/detalhe/97646", "049")</f>
      </c>
      <c r="B59" s="4" t="s">
        <f>=HYPERLINK("https://leilaoonline.com.br/lote/detalhe/97646", "GRADE ARADORA; 14 DISCOS X 26")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3.250,00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=HYPERLINK("https://leilaoonline.com.br/lote/detalhe/97647", "050")</f>
      </c>
      <c r="B60" s="4" t="s">
        <f>=HYPERLINK("https://leilaoonline.com.br/lote/detalhe/97647", "FURAKAWA RACK ABERTO ENTERPRISE 45U")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=HYPERLINK("https://leilaoonline.com.br/lote/detalhe/98894", "051")</f>
      </c>
      <c r="B61" s="4" t="s">
        <f>=HYPERLINK("https://leilaoonline.com.br/lote/detalhe/98894", "MASSEY FERGUSSON 65X; ANO 73 - FUNCIONANDO")</f>
      </c>
      <c r="C61" s="4" t="inlineStr">
        <is>
          <t>Não vendido</t>
        </is>
      </c>
      <c r="D61" s="4" t="inlineStr">
        <is>
          <t>32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=HYPERLINK("https://leilaoonline.com.br/lote/detalhe/98895", "052")</f>
      </c>
      <c r="B62" s="4" t="s">
        <f>=HYPERLINK("https://leilaoonline.com.br/lote/detalhe/98895", "LOTE COM APROX. 13.300 GALÕES DE 10L (LANCE POR UNIDADE)")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6,00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=HYPERLINK("https://leilaoonline.com.br/lote/detalhe/98908", "053")</f>
      </c>
      <c r="B63" s="4" t="s">
        <f>=HYPERLINK("https://leilaoonline.com.br/lote/detalhe/98908", "FURADEIRA DE BANCADA")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=HYPERLINK("https://leilaoonline.com.br/lote/detalhe/98909", "054")</f>
      </c>
      <c r="B64" s="4" t="s">
        <f>=HYPERLINK("https://leilaoonline.com.br/lote/detalhe/98909", "COMPRESSOR TRIFÁSICO")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=HYPERLINK("https://leilaoonline.com.br/lote/detalhe/97648", "055")</f>
      </c>
      <c r="B65" s="4" t="s">
        <f>=HYPERLINK("https://leilaoonline.com.br/lote/detalhe/97648", "JETBOOD 5 LUGARES, ANO 2013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=HYPERLINK("https://leilaoonline.com.br/lote/detalhe/97649", "056")</f>
      </c>
      <c r="B66" s="4" t="s">
        <f>=HYPERLINK("https://leilaoonline.com.br/lote/detalhe/97649", "BRITADOR CONE; 120 TS; DESMONTADO")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54.000,00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=HYPERLINK("https://leilaoonline.com.br/lote/detalhe/97650", "058")</f>
      </c>
      <c r="B67" s="4" t="s">
        <f>=HYPERLINK("https://leilaoonline.com.br/lote/detalhe/97650", "PENEIRA VIBRATÓRIA DE 6M DE COMPRIMENTO POR 2.40 DE LARGURA; 3 DC")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43.000,00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=HYPERLINK("https://leilaoonline.com.br/lote/detalhe/97651", "061")</f>
      </c>
      <c r="B68" s="4" t="s">
        <f>=HYPERLINK("https://leilaoonline.com.br/lote/detalhe/97651", "4 BOMBAS DE 400 CV CADA")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=HYPERLINK("https://leilaoonline.com.br/lote/detalhe/98896", "069")</f>
      </c>
      <c r="B69" s="4" t="s">
        <f>=HYPERLINK("https://leilaoonline.com.br/lote/detalhe/98896", "veja o vídeo!! M. B./M. BENZ L 708 E; 1987/1987; AMARELA; DIESEL - FUNCIONANDO")</f>
      </c>
      <c r="C69" s="4" t="inlineStr">
        <is>
          <t>Vendido</t>
        </is>
      </c>
      <c r="D69" s="4" t="inlineStr">
        <is>
          <t>44</t>
        </is>
      </c>
      <c r="E69" s="5" t="inlineStr">
        <is>
          <t>30.500,00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=HYPERLINK("https://leilaoonline.com.br/lote/detalhe/97656", "070")</f>
      </c>
      <c r="B70" s="4" t="s">
        <f>=HYPERLINK("https://leilaoonline.com.br/lote/detalhe/97656", "veja o vídeo!! CAMINHÃO MERCEDES BENZ 712; C/ELETRÔNICO PLATAFORMA HIDRÁULICA GUINCHO; 2002/2002 - FUNCIONANDO")</f>
      </c>
      <c r="C70" s="4" t="inlineStr">
        <is>
          <t>Não vendido</t>
        </is>
      </c>
      <c r="D70" s="4" t="inlineStr">
        <is>
          <t>22</t>
        </is>
      </c>
      <c r="E70" s="5" t="inlineStr">
        <is>
          <t>79.500,00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=HYPERLINK("https://leilaoonline.com.br/lote/detalhe/98547", "071")</f>
      </c>
      <c r="B71" s="4" t="s">
        <f>=HYPERLINK("https://leilaoonline.com.br/lote/detalhe/98547", "CAMINHÃO MERCEDES BENZ/L 2013; 1974/1974; VERMELHO; DIESEL")</f>
      </c>
      <c r="C71" s="4" t="inlineStr">
        <is>
          <t>Vendido</t>
        </is>
      </c>
      <c r="D71" s="4" t="inlineStr">
        <is>
          <t>86</t>
        </is>
      </c>
      <c r="E71" s="5" t="inlineStr">
        <is>
          <t>49.500,00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=HYPERLINK("https://leilaoonline.com.br/lote/detalhe/97652", "072")</f>
      </c>
      <c r="B72" s="4" t="s">
        <f>=HYPERLINK("https://leilaoonline.com.br/lote/detalhe/97652", "FORD/FORD F 4000; 1984/1984; VERDE; DIESEL; MOTOR FORD; CARROCERIA ABERTA - FUNCIONANDO")</f>
      </c>
      <c r="C72" s="4" t="inlineStr">
        <is>
          <t>Não vendido</t>
        </is>
      </c>
      <c r="D72" s="4" t="inlineStr">
        <is>
          <t>32</t>
        </is>
      </c>
      <c r="E72" s="5" t="inlineStr">
        <is>
          <t>27.500,00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=HYPERLINK("https://leilaoonline.com.br/lote/detalhe/98814", "073")</f>
      </c>
      <c r="B73" s="4" t="s">
        <f>=HYPERLINK("https://leilaoonline.com.br/lote/detalhe/98814", "CAMINHÃO M. BENZ/LS 1113 TRUCK; 1973/1973; VERMELHA; DIESEL; BAÚ - FUNCIONANDO")</f>
      </c>
      <c r="C73" s="4" t="inlineStr">
        <is>
          <t>Vendido</t>
        </is>
      </c>
      <c r="D73" s="4" t="inlineStr">
        <is>
          <t>61</t>
        </is>
      </c>
      <c r="E73" s="5" t="inlineStr">
        <is>
          <t>35.000,00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=HYPERLINK("https://leilaoonline.com.br/lote/detalhe/98815", "074")</f>
      </c>
      <c r="B74" s="4" t="s">
        <f>=HYPERLINK("https://leilaoonline.com.br/lote/detalhe/98815", "MIA/MITSUBISHI L200 4X2; 1995/1995; PRATA; DIESEL; COM RÁDIO AMADOR - FUNCIONANDO")</f>
      </c>
      <c r="C74" s="4" t="inlineStr">
        <is>
          <t>Não vendido</t>
        </is>
      </c>
      <c r="D74" s="4" t="inlineStr">
        <is>
          <t>31</t>
        </is>
      </c>
      <c r="E74" s="5" t="inlineStr">
        <is>
          <t>19.500,00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=HYPERLINK("https://leilaoonline.com.br/lote/detalhe/97653", "075")</f>
      </c>
      <c r="B75" s="4" t="s">
        <f>=HYPERLINK("https://leilaoonline.com.br/lote/detalhe/97653", "M.BENZ/L 1113; 1978/1978; AZUL; DIESEL; DIREÇÃO HIDRAULICA; CARROCERIA ABERTA - FUNCIONANDO")</f>
      </c>
      <c r="C75" s="4" t="inlineStr">
        <is>
          <t>Não vendido</t>
        </is>
      </c>
      <c r="D75" s="4" t="inlineStr">
        <is>
          <t>60</t>
        </is>
      </c>
      <c r="E75" s="5" t="inlineStr">
        <is>
          <t>29.500,00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=HYPERLINK("https://leilaoonline.com.br/lote/detalhe/97654", "076")</f>
      </c>
      <c r="B76" s="4" t="s">
        <f>=HYPERLINK("https://leilaoonline.com.br/lote/detalhe/97654", "M. BENZ/L 1618; 1994/1994; VERMELHA; DIESEL - FUNCIONANDO")</f>
      </c>
      <c r="C76" s="4" t="inlineStr">
        <is>
          <t>Não vendido</t>
        </is>
      </c>
      <c r="D76" s="4" t="inlineStr">
        <is>
          <t>130</t>
        </is>
      </c>
      <c r="E76" s="5" t="inlineStr">
        <is>
          <t>94.500,00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=HYPERLINK("https://leilaoonline.com.br/lote/detalhe/97655", "077")</f>
      </c>
      <c r="B77" s="4" t="s">
        <f>=HYPERLINK("https://leilaoonline.com.br/lote/detalhe/97655", "M.BENZ/LA 1113; 1978/1978; AZUL; DIESEL")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23.500,00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=HYPERLINK("https://leilaoonline.com.br/lote/detalhe/97669", "078")</f>
      </c>
      <c r="B78" s="4" t="s">
        <f>=HYPERLINK("https://leilaoonline.com.br/lote/detalhe/97669", "VW/VW FUSCA 1300; 1973/1973; MARROM; GASOLINA 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9.250,00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=HYPERLINK("https://leilaoonline.com.br/lote/detalhe/97671", "079")</f>
      </c>
      <c r="B79" s="4" t="s">
        <f>=HYPERLINK("https://leilaoonline.com.br/lote/detalhe/97671", "VW/KOMBI PICK UP; 1979/1980; BRANCA; GASOLINA - FUNCIONANDO")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10.250,00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=HYPERLINK("https://leilaoonline.com.br/lote/detalhe/97670", "080")</f>
      </c>
      <c r="B80" s="4" t="s">
        <f>=HYPERLINK("https://leilaoonline.com.br/lote/detalhe/97670", "FIAT/DOBLO CA UNIVIDAS A; 2008/2009; BRANCA; ALCO./GASOL. - FUNCIONANDO")</f>
      </c>
      <c r="C80" s="4" t="inlineStr">
        <is>
          <t>Não vendido</t>
        </is>
      </c>
      <c r="D80" s="4" t="inlineStr">
        <is>
          <t>45</t>
        </is>
      </c>
      <c r="E80" s="5" t="inlineStr">
        <is>
          <t>14.750,00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=HYPERLINK("https://leilaoonline.com.br/lote/detalhe/97664", "139")</f>
      </c>
      <c r="B81" s="4" t="s">
        <f>=HYPERLINK("https://leilaoonline.com.br/lote/detalhe/97664", "LOTE COM 4 CABINES DE COLHEDEIRAS 3520")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=HYPERLINK("https://leilaoonline.com.br/lote/detalhe/97665", "140")</f>
      </c>
      <c r="B82" s="4" t="s">
        <f>=HYPERLINK("https://leilaoonline.com.br/lote/detalhe/97665", "UMA CABINE DE COLHEDEIRA 3520")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=HYPERLINK("https://leilaoonline.com.br/lote/detalhe/97666", "141")</f>
      </c>
      <c r="B83" s="4" t="s">
        <f>=HYPERLINK("https://leilaoonline.com.br/lote/detalhe/97666", "UMA CABINE DE COLHEDEIRA 3520")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=HYPERLINK("https://leilaoonline.com.br/lote/detalhe/97667", "142")</f>
      </c>
      <c r="B84" s="4" t="s">
        <f>=HYPERLINK("https://leilaoonline.com.br/lote/detalhe/97667", "UMA CABINE DE COLHEDEIRA 3520")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=HYPERLINK("https://leilaoonline.com.br/lote/detalhe/97668", "143")</f>
      </c>
      <c r="B85" s="4" t="s">
        <f>=HYPERLINK("https://leilaoonline.com.br/lote/detalhe/97668", "UMA CABINE DE COLHEDEIRA 3520")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=HYPERLINK("https://leilaoonline.com.br/lote/detalhe/97657", "174")</f>
      </c>
      <c r="B86" s="4" t="s">
        <f>=HYPERLINK("https://leilaoonline.com.br/lote/detalhe/97657", "APROX. 42 TONELADAS TRILHO TR57 VENDA POR KILO (TAM. VARIADOS)")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1,60</t>
        </is>
      </c>
      <c r="F86" s="4" t="inlineStr">
        <is>
          <t>0.05</t>
        </is>
      </c>
    </row>
    <row collapsed="false" customFormat="false" customHeight="false" hidden="false" ht="12.1" outlineLevel="0" r="87">
      <c r="A87" s="5" t="s">
        <f>=HYPERLINK("https://leilaoonline.com.br/lote/detalhe/97658", "175")</f>
      </c>
      <c r="B87" s="4" t="s">
        <f>=HYPERLINK("https://leilaoonline.com.br/lote/detalhe/97658", "APROX. 42 TONELADAS TRILHO TR57 VENDA POR KILO (TAM. VARIADOS)")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1,70</t>
        </is>
      </c>
      <c r="F87" s="4" t="inlineStr">
        <is>
          <t>0.05</t>
        </is>
      </c>
    </row>
    <row collapsed="false" customFormat="false" customHeight="false" hidden="false" ht="12.1" outlineLevel="0" r="88">
      <c r="A88" s="5" t="s">
        <f>=HYPERLINK("https://leilaoonline.com.br/lote/detalhe/97659", "176")</f>
      </c>
      <c r="B88" s="4" t="s">
        <f>=HYPERLINK("https://leilaoonline.com.br/lote/detalhe/97659", "8 PISTÕES MEDIDAS DIVERSAS")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=HYPERLINK("https://leilaoonline.com.br/lote/detalhe/97660", "177")</f>
      </c>
      <c r="B89" s="4" t="s">
        <f>=HYPERLINK("https://leilaoonline.com.br/lote/detalhe/97660", "1 LAVADORA DE PEÇAS INDUSTRIAL SUBRA")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=HYPERLINK("https://leilaoonline.com.br/lote/detalhe/97661", "178")</f>
      </c>
      <c r="B90" s="4" t="s">
        <f>=HYPERLINK("https://leilaoonline.com.br/lote/detalhe/97661", "4 BOMBAS ABS TIPO AF 550-8W3 - 75 HP 60 HZ")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1500.00</t>
        </is>
      </c>
    </row>
    <row collapsed="false" customFormat="false" customHeight="false" hidden="false" ht="12.1" outlineLevel="0" r="91">
      <c r="A91" s="5" t="s">
        <f>=HYPERLINK("https://leilaoonline.com.br/lote/detalhe/97662", "179")</f>
      </c>
      <c r="B91" s="4" t="s">
        <f>=HYPERLINK("https://leilaoonline.com.br/lote/detalhe/97662", "15 BOMBAS FLYGT (VER PLAQUETA NA FOTO)")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=HYPERLINK("https://leilaoonline.com.br/lote/detalhe/97672", "180")</f>
      </c>
      <c r="B92" s="4" t="s">
        <f>=HYPERLINK("https://leilaoonline.com.br/lote/detalhe/97672", "5 BOMBAS KSB TIPO KRTK 350 - 420 / 806 UG 112HP")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=HYPERLINK("https://leilaoonline.com.br/lote/detalhe/97673", "181")</f>
      </c>
      <c r="B93" s="4" t="s">
        <f>=HYPERLINK("https://leilaoonline.com.br/lote/detalhe/97673", "9 BOMBAS FLYGT (VER PLAQUETA NA FOTO)")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=HYPERLINK("https://leilaoonline.com.br/lote/detalhe/97674", "183")</f>
      </c>
      <c r="B94" s="4" t="s">
        <f>=HYPERLINK("https://leilaoonline.com.br/lote/detalhe/97674", "EMPILHADEIRA A GÁS YALE")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=HYPERLINK("https://leilaoonline.com.br/lote/detalhe/97675", "223")</f>
      </c>
      <c r="B95" s="4" t="s">
        <f>=HYPERLINK("https://leilaoonline.com.br/lote/detalhe/97675", "(LT123) UNIDADE CONDENSADORA GREE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=HYPERLINK("https://leilaoonline.com.br/lote/detalhe/97676", "224")</f>
      </c>
      <c r="B96" s="4" t="s">
        <f>=HYPERLINK("https://leilaoonline.com.br/lote/detalhe/97676", "(LT124) UNIDADE CONDENSADORA GREE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=HYPERLINK("https://leilaoonline.com.br/lote/detalhe/97677", "225")</f>
      </c>
      <c r="B97" s="4" t="s">
        <f>=HYPERLINK("https://leilaoonline.com.br/lote/detalhe/97677", "(LT125) UNIDADE CONDENSADORA GREE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=HYPERLINK("https://leilaoonline.com.br/lote/detalhe/97678", "226")</f>
      </c>
      <c r="B98" s="4" t="s">
        <f>=HYPERLINK("https://leilaoonline.com.br/lote/detalhe/97678", "(LT126) UNIDADE CONDENSADORA GREE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=HYPERLINK("https://leilaoonline.com.br/lote/detalhe/97679", "227")</f>
      </c>
      <c r="B99" s="4" t="s">
        <f>=HYPERLINK("https://leilaoonline.com.br/lote/detalhe/97679", "(LT127) UNIDADE CONDENSADORA GREE + EVAPORADORA")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=HYPERLINK("https://leilaoonline.com.br/lote/detalhe/97680", "228")</f>
      </c>
      <c r="B100" s="4" t="s">
        <f>=HYPERLINK("https://leilaoonline.com.br/lote/detalhe/97680", "(LT128) UNIDADE CONDENSADORA GREE + EVAPORADORA")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=HYPERLINK("https://leilaoonline.com.br/lote/detalhe/97681", "229")</f>
      </c>
      <c r="B101" s="4" t="s">
        <f>=HYPERLINK("https://leilaoonline.com.br/lote/detalhe/97681", "(LT129) UNIDADE CONDENSADORA GREE + EVAPORADORA")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=HYPERLINK("https://leilaoonline.com.br/lote/detalhe/97682", "230")</f>
      </c>
      <c r="B102" s="4" t="s">
        <f>=HYPERLINK("https://leilaoonline.com.br/lote/detalhe/97682", "(LT130) UNIDADE CONDENSADORA GREE + EVAPORADORA")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=HYPERLINK("https://leilaoonline.com.br/lote/detalhe/97683", "231")</f>
      </c>
      <c r="B103" s="4" t="s">
        <f>=HYPERLINK("https://leilaoonline.com.br/lote/detalhe/97683", "(LT131) UNIDADE CONDENSADORA FUJITSU + EVAPORADORA")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=HYPERLINK("https://leilaoonline.com.br/lote/detalhe/97684", "232")</f>
      </c>
      <c r="B104" s="4" t="s">
        <f>=HYPERLINK("https://leilaoonline.com.br/lote/detalhe/97684", "(LT132) UNIDADE CONDENSADORA FUJITSU + EVAPORADORA")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=HYPERLINK("https://leilaoonline.com.br/lote/detalhe/97685", "233")</f>
      </c>
      <c r="B105" s="4" t="s">
        <f>=HYPERLINK("https://leilaoonline.com.br/lote/detalhe/97685", "(LT133) UNIDADE CONDENSADORA FUJITSU + EVAPORADORA")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=HYPERLINK("https://leilaoonline.com.br/lote/detalhe/97686", "234")</f>
      </c>
      <c r="B106" s="4" t="s">
        <f>=HYPERLINK("https://leilaoonline.com.br/lote/detalhe/97686", "(LT134) UNIDADE CONDENSADORA SPRINGER CARRIER + EVAPORADORA")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=HYPERLINK("https://leilaoonline.com.br/lote/detalhe/97687", "235")</f>
      </c>
      <c r="B107" s="4" t="s">
        <f>=HYPERLINK("https://leilaoonline.com.br/lote/detalhe/97687", "(LT130A) TRANSFORMADOR")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=HYPERLINK("https://leilaoonline.com.br/lote/detalhe/97688", "237")</f>
      </c>
      <c r="B108" s="4" t="s">
        <f>=HYPERLINK("https://leilaoonline.com.br/lote/detalhe/97688", "(LT137) SECADORECOAIR MOD ED100")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=HYPERLINK("https://leilaoonline.com.br/lote/detalhe/97689", "238")</f>
      </c>
      <c r="B109" s="4" t="s">
        <f>=HYPERLINK("https://leilaoonline.com.br/lote/detalhe/97689", "(LT138) CORTINA DE AR GREE")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=HYPERLINK("https://leilaoonline.com.br/lote/detalhe/97690", "239")</f>
      </c>
      <c r="B110" s="4" t="s">
        <f>=HYPERLINK("https://leilaoonline.com.br/lote/detalhe/97690", "(LT139) COMPRESSOR ATLAS COPCO")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=HYPERLINK("https://leilaoonline.com.br/lote/detalhe/97691", "240")</f>
      </c>
      <c r="B111" s="4" t="s">
        <f>=HYPERLINK("https://leilaoonline.com.br/lote/detalhe/97691", "(LT140) COMPRESSOR ATLAS COPCO")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=HYPERLINK("https://leilaoonline.com.br/lote/detalhe/97692", "241")</f>
      </c>
      <c r="B112" s="4" t="s">
        <f>=HYPERLINK("https://leilaoonline.com.br/lote/detalhe/97692", "GM/S10 DE LUXE 4.3 D; 1998/1998; VERDE; GASOLINA; GAB. DUPLA COMPLETA - FUNCIONANDO")</f>
      </c>
      <c r="C112" s="4" t="inlineStr">
        <is>
          <t>Não vendido</t>
        </is>
      </c>
      <c r="D112" s="4" t="inlineStr">
        <is>
          <t>36</t>
        </is>
      </c>
      <c r="E112" s="5" t="inlineStr">
        <is>
          <t>17.000,00</t>
        </is>
      </c>
      <c r="F1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2026-07-13T20:37:21.00Z</dcterms:created>
  <dc:creator>Tellks Tecnologia</dc:creator>
  <cp:revision>0</cp:revision>
</cp:coreProperties>
</file>