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Master 2018 • Sprinter 2019 • Ducato 2019 • F350 • Jumper 2013 • Frontier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08/09/2021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=HYPERLINK("https://leilaoonline.com.br/lote/detalhe/96856", "001")</f>
      </c>
      <c r="B11" s="4" t="s">
        <f>=HYPERLINK("https://leilaoonline.com.br/lote/detalhe/96856", "CAMIONET GUINCHO PLATAFORMA IVECO DAILY 35S14HD; 2014/2014 - FUNCIONANDO")</f>
      </c>
      <c r="C11" s="4" t="inlineStr">
        <is>
          <t>Não vendido</t>
        </is>
      </c>
      <c r="D11" s="4" t="inlineStr">
        <is>
          <t>57</t>
        </is>
      </c>
      <c r="E11" s="5" t="inlineStr">
        <is>
          <t>128.750,00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=HYPERLINK("https://leilaoonline.com.br/lote/detalhe/96857", "002")</f>
      </c>
      <c r="B12" s="4" t="s">
        <f>=HYPERLINK("https://leilaoonline.com.br/lote/detalhe/96857", "GM/C20 CUSTOM S; 1992/1992; COM PLATAFORMA DE GUINCHO; GÁS NATURAL/GASOL. - FUNCIONANDO")</f>
      </c>
      <c r="C12" s="4" t="inlineStr">
        <is>
          <t>Não vendido</t>
        </is>
      </c>
      <c r="D12" s="4" t="inlineStr">
        <is>
          <t>41</t>
        </is>
      </c>
      <c r="E12" s="5" t="inlineStr">
        <is>
          <t>51.500,00</t>
        </is>
      </c>
      <c r="F12" s="4" t="inlineStr">
        <is>
          <t>550.00</t>
        </is>
      </c>
    </row>
    <row collapsed="false" customFormat="false" customHeight="false" hidden="false" ht="12.1" outlineLevel="0" r="13">
      <c r="A13" s="5" t="s">
        <f>=HYPERLINK("https://leilaoonline.com.br/lote/detalhe/96850", "003")</f>
      </c>
      <c r="B13" s="4" t="s">
        <f>=HYPERLINK("https://leilaoonline.com.br/lote/detalhe/96850", "I/FIAT DUCATO CARGO B; 2019/2019; AMARELA; DIESEL - FUNCIONANDO - FROTA J04")</f>
      </c>
      <c r="C13" s="4" t="inlineStr">
        <is>
          <t>Não vendido</t>
        </is>
      </c>
      <c r="D13" s="4" t="inlineStr">
        <is>
          <t>25</t>
        </is>
      </c>
      <c r="E13" s="5" t="inlineStr">
        <is>
          <t>87.500,00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=HYPERLINK("https://leilaoonline.com.br/lote/detalhe/97562", "004")</f>
      </c>
      <c r="B14" s="4" t="s">
        <f>=HYPERLINK("https://leilaoonline.com.br/lote/detalhe/97562", "CAMINHÃO F-4000; 2008/2009; COM CESTO AÉREO - FUNCIONANDO - FROTA J00")</f>
      </c>
      <c r="C14" s="4" t="inlineStr">
        <is>
          <t>Não vendido</t>
        </is>
      </c>
      <c r="D14" s="4" t="inlineStr">
        <is>
          <t>32</t>
        </is>
      </c>
      <c r="E14" s="5" t="inlineStr">
        <is>
          <t>71.000,00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=HYPERLINK("https://leilaoonline.com.br/lote/detalhe/96851", "006")</f>
      </c>
      <c r="B15" s="4" t="s">
        <f>=HYPERLINK("https://leilaoonline.com.br/lote/detalhe/96851", "RENAULT/MASTER MARIM PAS; 2017/2018; BRANCA; DIESEL - FUNCIONANDO - FROTA 038")</f>
      </c>
      <c r="C15" s="4" t="inlineStr">
        <is>
          <t>Não vendido</t>
        </is>
      </c>
      <c r="D15" s="4" t="inlineStr">
        <is>
          <t>10</t>
        </is>
      </c>
      <c r="E15" s="5" t="inlineStr">
        <is>
          <t>47.500,00</t>
        </is>
      </c>
      <c r="F15" s="4" t="inlineStr">
        <is>
          <t>550.00</t>
        </is>
      </c>
    </row>
    <row collapsed="false" customFormat="false" customHeight="false" hidden="false" ht="12.1" outlineLevel="0" r="16">
      <c r="A16" s="5" t="s">
        <f>=HYPERLINK("https://leilaoonline.com.br/lote/detalhe/96852", "008")</f>
      </c>
      <c r="B16" s="4" t="s">
        <f>=HYPERLINK("https://leilaoonline.com.br/lote/detalhe/96852", "RENAULT/MASTER NIKS 16 P; 2018/2019; BRANCA; DIESEL - FUNCIONANDO - FROTA 310")</f>
      </c>
      <c r="C16" s="4" t="inlineStr">
        <is>
          <t>Não vendido</t>
        </is>
      </c>
      <c r="D16" s="4" t="inlineStr">
        <is>
          <t>31</t>
        </is>
      </c>
      <c r="E16" s="5" t="inlineStr">
        <is>
          <t>72.500,00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=HYPERLINK("https://leilaoonline.com.br/lote/detalhe/97741", "010")</f>
      </c>
      <c r="B17" s="4" t="s">
        <f>=HYPERLINK("https://leilaoonline.com.br/lote/detalhe/97741", "I/M.BENZ 415CDI SPRINTERM; 2015/2016; BRANCA; DIESEL - FUNCIONANDO - FROTA I44")</f>
      </c>
      <c r="C17" s="4" t="inlineStr">
        <is>
          <t>Não vendido</t>
        </is>
      </c>
      <c r="D17" s="4" t="inlineStr">
        <is>
          <t>28</t>
        </is>
      </c>
      <c r="E17" s="5" t="inlineStr">
        <is>
          <t>76.150,00</t>
        </is>
      </c>
      <c r="F17" s="4" t="inlineStr">
        <is>
          <t>1550.00</t>
        </is>
      </c>
    </row>
    <row collapsed="false" customFormat="false" customHeight="false" hidden="false" ht="12.1" outlineLevel="0" r="18">
      <c r="A18" s="5" t="s">
        <f>=HYPERLINK("https://leilaoonline.com.br/lote/detalhe/96853", "011")</f>
      </c>
      <c r="B18" s="4" t="s">
        <f>=HYPERLINK("https://leilaoonline.com.br/lote/detalhe/96853", "I/M.BENZ 415CDI SPRINTERM; 2014/2015; BRANCA; DIESEL - FUNCIONANDO - FROTA C72")</f>
      </c>
      <c r="C18" s="4" t="inlineStr">
        <is>
          <t>Não vendido</t>
        </is>
      </c>
      <c r="D18" s="4" t="inlineStr">
        <is>
          <t>34</t>
        </is>
      </c>
      <c r="E18" s="5" t="inlineStr">
        <is>
          <t>77.700,00</t>
        </is>
      </c>
      <c r="F18" s="4" t="inlineStr">
        <is>
          <t>1550.00</t>
        </is>
      </c>
    </row>
    <row collapsed="false" customFormat="false" customHeight="false" hidden="false" ht="12.1" outlineLevel="0" r="19">
      <c r="A19" s="5" t="s">
        <f>=HYPERLINK("https://leilaoonline.com.br/lote/detalhe/96854", "012")</f>
      </c>
      <c r="B19" s="4" t="s">
        <f>=HYPERLINK("https://leilaoonline.com.br/lote/detalhe/96854", "I/M.BENZ 415CDI SPRINTERM; 2014/2015; BRANCA; DIESEL - FUNCIONANDO - FROTA C73")</f>
      </c>
      <c r="C19" s="4" t="inlineStr">
        <is>
          <t>Não vendido</t>
        </is>
      </c>
      <c r="D19" s="4" t="inlineStr">
        <is>
          <t>40</t>
        </is>
      </c>
      <c r="E19" s="5" t="inlineStr">
        <is>
          <t>76.250,00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=HYPERLINK("https://leilaoonline.com.br/lote/detalhe/96860", "013")</f>
      </c>
      <c r="B20" s="4" t="s">
        <f>=HYPERLINK("https://leilaoonline.com.br/lote/detalhe/96860", "CAMINHÃO FORD CARGO 1622; 1999/1999; FALTA DIFERENCIAL; NO CHASSIS  - FROTA C08")</f>
      </c>
      <c r="C20" s="4" t="inlineStr">
        <is>
          <t>Não vendido</t>
        </is>
      </c>
      <c r="D20" s="4" t="inlineStr">
        <is>
          <t>45</t>
        </is>
      </c>
      <c r="E20" s="5" t="inlineStr">
        <is>
          <t>35.500,00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=HYPERLINK("https://leilaoonline.com.br/lote/detalhe/96859", "014")</f>
      </c>
      <c r="B21" s="4" t="s">
        <f>=HYPERLINK("https://leilaoonline.com.br/lote/detalhe/96859", "CAMINHÃO FORD F12000L; 1996/1996; COM CESTO AÉREO - FUNCIONANDO - FROTA 52")</f>
      </c>
      <c r="C21" s="4" t="inlineStr">
        <is>
          <t>Não vendido</t>
        </is>
      </c>
      <c r="D21" s="4" t="inlineStr">
        <is>
          <t>96</t>
        </is>
      </c>
      <c r="E21" s="5" t="inlineStr">
        <is>
          <t>66.500,00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=HYPERLINK("https://leilaoonline.com.br/lote/detalhe/96855", "015")</f>
      </c>
      <c r="B22" s="4" t="s">
        <f>=HYPERLINK("https://leilaoonline.com.br/lote/detalhe/96855", "CAMINHÃO FORD F11.000; 1987/1987; BRANCO; DIESEL - FUNCIONANDO")</f>
      </c>
      <c r="C22" s="4" t="inlineStr">
        <is>
          <t>Vendido</t>
        </is>
      </c>
      <c r="D22" s="4" t="inlineStr">
        <is>
          <t>50</t>
        </is>
      </c>
      <c r="E22" s="5" t="inlineStr">
        <is>
          <t>31.750,00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=HYPERLINK("https://leilaoonline.com.br/lote/detalhe/96861", "016")</f>
      </c>
      <c r="B23" s="4" t="s">
        <f>=HYPERLINK("https://leilaoonline.com.br/lote/detalhe/96861", "VW/ÔNIBUS; INDUSCAR APACHE, 2006/2006, BRANCO, DIESEL, FROTA 128 - FUNCIONANDO")</f>
      </c>
      <c r="C23" s="4" t="inlineStr">
        <is>
          <t>Não vendido</t>
        </is>
      </c>
      <c r="D23" s="4" t="inlineStr">
        <is>
          <t>14</t>
        </is>
      </c>
      <c r="E23" s="5" t="inlineStr">
        <is>
          <t>24.000,00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=HYPERLINK("https://leilaoonline.com.br/lote/detalhe/96862", "018")</f>
      </c>
      <c r="B24" s="4" t="s">
        <f>=HYPERLINK("https://leilaoonline.com.br/lote/detalhe/96862", "VW/ÔNIBUS; INDUSCAR APACHE; 2008/2008; BRANCO; DIESEL; FROTA 103 - FUNCIONANDO")</f>
      </c>
      <c r="C24" s="4" t="inlineStr">
        <is>
          <t>Não vendido</t>
        </is>
      </c>
      <c r="D24" s="4" t="inlineStr">
        <is>
          <t>15</t>
        </is>
      </c>
      <c r="E24" s="5" t="inlineStr">
        <is>
          <t>25.000,00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=HYPERLINK("https://leilaoonline.com.br/lote/detalhe/97559", "019")</f>
      </c>
      <c r="B25" s="4" t="s">
        <f>=HYPERLINK("https://leilaoonline.com.br/lote/detalhe/97559", "FIAT/DOBLO CARGO FURGÃO; 2004/2004; BRANCO - FUNCIONANDO")</f>
      </c>
      <c r="C25" s="4" t="inlineStr">
        <is>
          <t>Não vendido</t>
        </is>
      </c>
      <c r="D25" s="4" t="inlineStr">
        <is>
          <t>9</t>
        </is>
      </c>
      <c r="E25" s="5" t="inlineStr">
        <is>
          <t>17.500,00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=HYPERLINK("https://leilaoonline.com.br/lote/detalhe/96858", "021")</f>
      </c>
      <c r="B26" s="4" t="s">
        <f>=HYPERLINK("https://leilaoonline.com.br/lote/detalhe/96858", "NISSAN; FRONTIER XE 4X2; 2012/2013; PRETA; DIESEL")</f>
      </c>
      <c r="C26" s="4" t="inlineStr">
        <is>
          <t>Vendido</t>
        </is>
      </c>
      <c r="D26" s="4" t="inlineStr">
        <is>
          <t>25</t>
        </is>
      </c>
      <c r="E26" s="5" t="inlineStr">
        <is>
          <t>27.200,00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=HYPERLINK("https://leilaoonline.com.br/lote/detalhe/96865", "023")</f>
      </c>
      <c r="B27" s="4" t="s">
        <f>=HYPERLINK("https://leilaoonline.com.br/lote/detalhe/96865", "FORD/F350 G; 2010/2010; BRANCA; DIESEL ")</f>
      </c>
      <c r="C27" s="4" t="inlineStr">
        <is>
          <t>Não vendido</t>
        </is>
      </c>
      <c r="D27" s="4" t="inlineStr">
        <is>
          <t>34</t>
        </is>
      </c>
      <c r="E27" s="5" t="inlineStr">
        <is>
          <t>37.500,00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=HYPERLINK("https://leilaoonline.com.br/lote/detalhe/96868", "024")</f>
      </c>
      <c r="B28" s="4" t="s">
        <f>=HYPERLINK("https://leilaoonline.com.br/lote/detalhe/96868", "CAMINHÃO FORD CARGO 1722; 2006/2006; TOCO COM COMPACTADOR DE LIXO - FUNCIONANDO - FROTA 982")</f>
      </c>
      <c r="C28" s="4" t="inlineStr">
        <is>
          <t>Não vendido</t>
        </is>
      </c>
      <c r="D28" s="4" t="inlineStr">
        <is>
          <t>122</t>
        </is>
      </c>
      <c r="E28" s="5" t="inlineStr">
        <is>
          <t>76.250,00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=HYPERLINK("https://leilaoonline.com.br/lote/detalhe/96869", "025")</f>
      </c>
      <c r="B29" s="4" t="s">
        <f>=HYPERLINK("https://leilaoonline.com.br/lote/detalhe/96869", "CAMINHÃO FORD CARGO 1722; 2006/2006; TOCO COM COMPACTADOR DE LIXO - FUNCIONANDO - FROTA 984")</f>
      </c>
      <c r="C29" s="4" t="inlineStr">
        <is>
          <t>Não vendido</t>
        </is>
      </c>
      <c r="D29" s="4" t="inlineStr">
        <is>
          <t>125</t>
        </is>
      </c>
      <c r="E29" s="5" t="inlineStr">
        <is>
          <t>75.750,00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=HYPERLINK("https://leilaoonline.com.br/lote/detalhe/96870", "027")</f>
      </c>
      <c r="B30" s="4" t="s">
        <f>=HYPERLINK("https://leilaoonline.com.br/lote/detalhe/96870", "CAMINHÃO FORD CARGO 1622; 2009/2009; FALTA DIFERENCIAL; TOCO COM COMPACTADOR DE LIXO - NÃO FUNCIONA - FROTA I93")</f>
      </c>
      <c r="C30" s="4" t="inlineStr">
        <is>
          <t>Não vendido</t>
        </is>
      </c>
      <c r="D30" s="4" t="inlineStr">
        <is>
          <t>27</t>
        </is>
      </c>
      <c r="E30" s="5" t="inlineStr">
        <is>
          <t>58.750,00</t>
        </is>
      </c>
      <c r="F30" s="4" t="inlineStr">
        <is>
          <t>550.00</t>
        </is>
      </c>
    </row>
    <row collapsed="false" customFormat="false" customHeight="false" hidden="false" ht="12.1" outlineLevel="0" r="31">
      <c r="A31" s="5" t="s">
        <f>=HYPERLINK("https://leilaoonline.com.br/lote/detalhe/96864", "028")</f>
      </c>
      <c r="B31" s="4" t="s">
        <f>=HYPERLINK("https://leilaoonline.com.br/lote/detalhe/96864", "I/FORD RANGER XLT 14X; 1999/1999; PRATA; GASOLINA/GAS NATURAL VEICULAR")</f>
      </c>
      <c r="C31" s="4" t="inlineStr">
        <is>
          <t>Não vendido</t>
        </is>
      </c>
      <c r="D31" s="4" t="inlineStr">
        <is>
          <t>18</t>
        </is>
      </c>
      <c r="E31" s="5" t="inlineStr">
        <is>
          <t>9.250,00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=HYPERLINK("https://leilaoonline.com.br/lote/detalhe/96866", "030")</f>
      </c>
      <c r="B32" s="4" t="s">
        <f>=HYPERLINK("https://leilaoonline.com.br/lote/detalhe/96866", "I/CHERY CIELO 1.6 HATCH; 2011/2012; PRATA; GASOLINA - FUNCIONANDO")</f>
      </c>
      <c r="C32" s="4" t="inlineStr">
        <is>
          <t>Vendido</t>
        </is>
      </c>
      <c r="D32" s="4" t="inlineStr">
        <is>
          <t>32</t>
        </is>
      </c>
      <c r="E32" s="5" t="inlineStr">
        <is>
          <t>11.700,00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=HYPERLINK("https://leilaoonline.com.br/lote/detalhe/97560", "031")</f>
      </c>
      <c r="B33" s="4" t="s">
        <f>=HYPERLINK("https://leilaoonline.com.br/lote/detalhe/97560", "CAMINHÃO FORD/F350 G BASCULANTE; 2009/2009; BRANCO; DIESEL - FUNCIONANDO - FROTA 895")</f>
      </c>
      <c r="C33" s="4" t="inlineStr">
        <is>
          <t>Não vendido</t>
        </is>
      </c>
      <c r="D33" s="4" t="inlineStr">
        <is>
          <t>14</t>
        </is>
      </c>
      <c r="E33" s="5" t="inlineStr">
        <is>
          <t>52.000,00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=HYPERLINK("https://leilaoonline.com.br/lote/detalhe/96863", "092")</f>
      </c>
      <c r="B34" s="4" t="s">
        <f>=HYPERLINK("https://leilaoonline.com.br/lote/detalhe/96863", "I/JINBEI FABUSFORMA M35; 2012/2013; BRANCA; GASOLINA - FUNCIONANDO")</f>
      </c>
      <c r="C34" s="4" t="inlineStr">
        <is>
          <t>Não vendido</t>
        </is>
      </c>
      <c r="D34" s="4" t="inlineStr">
        <is>
          <t>4</t>
        </is>
      </c>
      <c r="E34" s="5" t="inlineStr">
        <is>
          <t>21.500,00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=HYPERLINK("https://leilaoonline.com.br/lote/detalhe/96867", "100")</f>
      </c>
      <c r="B35" s="4" t="s">
        <f>=HYPERLINK("https://leilaoonline.com.br/lote/detalhe/96867", "veja o vídeo!! M.BENZ/L 1318; 2009/2009; BRANCA; DIESEL - FUNCIONANDO")</f>
      </c>
      <c r="C35" s="4" t="inlineStr">
        <is>
          <t>Não vendido</t>
        </is>
      </c>
      <c r="D35" s="4" t="inlineStr">
        <is>
          <t>10</t>
        </is>
      </c>
      <c r="E35" s="5" t="inlineStr">
        <is>
          <t>66.250,00</t>
        </is>
      </c>
      <c r="F35" s="4" t="inlineStr">
        <is>
          <t>1250.00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2026-10-12T10:57:12.00Z</dcterms:created>
  <dc:creator>Tellks Tecnologia</dc:creator>
  <cp:revision>0</cp:revision>
</cp:coreProperties>
</file>