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Jaguar 18 • BMW 116 e 328 • Outlander GT 16 • Jetta 17 • HRV 18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=HYPERLINK("https://leilaoonline.com.br/lote/detalhe/92924", "020")</f>
      </c>
      <c r="B11" s="4" t="s">
        <f>=HYPERLINK("https://leilaoonline.com.br/lote/detalhe/92924", "VW/FOX 1.0; 2007/2008; IPVA 2021 PAGO - FUNCIONANDO")</f>
      </c>
      <c r="C11" s="4" t="inlineStr">
        <is>
          <t>Vendido</t>
        </is>
      </c>
      <c r="D11" s="4" t="inlineStr">
        <is>
          <t>52</t>
        </is>
      </c>
      <c r="E11" s="5" t="inlineStr">
        <is>
          <t>14.150,00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=HYPERLINK("https://leilaoonline.com.br/lote/detalhe/94001", "070")</f>
      </c>
      <c r="B12" s="4" t="s">
        <f>=HYPERLINK("https://leilaoonline.com.br/lote/detalhe/94001", "FORD/F-250 XLT L; 2000/2000; PRATA; DIESEL; MOTOR MWM 6CC; COMPLETA")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62.500,00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=HYPERLINK("https://leilaoonline.com.br/lote/detalhe/92659", "200")</f>
      </c>
      <c r="B13" s="4" t="s">
        <f>=HYPERLINK("https://leilaoonline.com.br/lote/detalhe/92659", "veja o vídeo!! RENAULT/DUSTER 20 D 4X2; 2016/2016; PRETA; ALCO./GASOL. - FUNCIONANDO")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38.700,00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=HYPERLINK("https://leilaoonline.com.br/lote/detalhe/92660", "201")</f>
      </c>
      <c r="B14" s="4" t="s">
        <f>=HYPERLINK("https://leilaoonline.com.br/lote/detalhe/92660", "veja o vídeo!! PEUGEOT/HOGGAR XR; 2010/2011; PRATA; ALCO./GASOL. - FUNCIONANDO")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15.500,00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=HYPERLINK("https://leilaoonline.com.br/lote/detalhe/92664", "203")</f>
      </c>
      <c r="B15" s="4" t="s">
        <f>=HYPERLINK("https://leilaoonline.com.br/lote/detalhe/92664", "BMW 328I 3A51; 2013/2014; BRANCO - FUNCIONANDO")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62.500,00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=HYPERLINK("https://leilaoonline.com.br/lote/detalhe/92661", "204")</f>
      </c>
      <c r="B16" s="4" t="s">
        <f>=HYPERLINK("https://leilaoonline.com.br/lote/detalhe/92661", "veja o vídeo!! HONDA/FIT EXL CVT; 2019/2019; CINZA; ALCO./GASOL. - FUNCIONANDO")</f>
      </c>
      <c r="C16" s="4" t="inlineStr">
        <is>
          <t>Não vendido</t>
        </is>
      </c>
      <c r="D16" s="4" t="inlineStr">
        <is>
          <t>54</t>
        </is>
      </c>
      <c r="E16" s="5" t="inlineStr">
        <is>
          <t>67.750,00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=HYPERLINK("https://leilaoonline.com.br/lote/detalhe/93097", "205")</f>
      </c>
      <c r="B17" s="4" t="s">
        <f>=HYPERLINK("https://leilaoonline.com.br/lote/detalhe/93097", "HONDA/CITY LX CVT; 2020/2020; PRETA; ALCO./GASOL. - FUNCIONANDO")</f>
      </c>
      <c r="C17" s="4" t="inlineStr">
        <is>
          <t>Vendido</t>
        </is>
      </c>
      <c r="D17" s="4" t="inlineStr">
        <is>
          <t>44</t>
        </is>
      </c>
      <c r="E17" s="5" t="inlineStr">
        <is>
          <t>61.000,00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=HYPERLINK("https://leilaoonline.com.br/lote/detalhe/92665", "206")</f>
      </c>
      <c r="B18" s="4" t="s">
        <f>=HYPERLINK("https://leilaoonline.com.br/lote/detalhe/92665", "veja o vídeo!! I/MMC OUTLANDER 3.0 GT; 2015/2016; CINZA; GASOLINA; IPVA 2021 PAGO - FUNCIONANDO")</f>
      </c>
      <c r="C18" s="4" t="inlineStr">
        <is>
          <t>Não vendido</t>
        </is>
      </c>
      <c r="D18" s="4" t="inlineStr">
        <is>
          <t>43</t>
        </is>
      </c>
      <c r="E18" s="5" t="inlineStr">
        <is>
          <t>83.000,00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=HYPERLINK("https://leilaoonline.com.br/lote/detalhe/92666", "208")</f>
      </c>
      <c r="B19" s="4" t="s">
        <f>=HYPERLINK("https://leilaoonline.com.br/lote/detalhe/92666", "veja o vídeo!! I/BMW 116I 1A11; 2013/2014; PRATA; GASOLINA - FUNCIONANDO")</f>
      </c>
      <c r="C19" s="4" t="inlineStr">
        <is>
          <t>Não vendido</t>
        </is>
      </c>
      <c r="D19" s="4" t="inlineStr">
        <is>
          <t>92</t>
        </is>
      </c>
      <c r="E19" s="5" t="inlineStr">
        <is>
          <t>53.250,00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=HYPERLINK("https://leilaoonline.com.br/lote/detalhe/92669", "209")</f>
      </c>
      <c r="B20" s="4" t="s">
        <f>=HYPERLINK("https://leilaoonline.com.br/lote/detalhe/92669", "veja o vídeo!! I/VW JETTA CL AF; 2017/2017; BRANCA; GASOLINA - FUNCIONANDO")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46.500,00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=HYPERLINK("https://leilaoonline.com.br/lote/detalhe/92668", "211")</f>
      </c>
      <c r="B21" s="4" t="s">
        <f>=HYPERLINK("https://leilaoonline.com.br/lote/detalhe/92668", "MMC/ASX 2.0 CVT; 2016/2016; MARROM; GASOLINA - FUNCIONANDO")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50.000,00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=HYPERLINK("https://leilaoonline.com.br/lote/detalhe/92662", "212")</f>
      </c>
      <c r="B22" s="4" t="s">
        <f>=HYPERLINK("https://leilaoonline.com.br/lote/detalhe/92662", "veja o vídeo!! I/BMW 320I VA71; 2006/2007; PRATA; GASOLINA - FUNCIONANDO")</f>
      </c>
      <c r="C22" s="4" t="inlineStr">
        <is>
          <t>Não vendido</t>
        </is>
      </c>
      <c r="D22" s="4" t="inlineStr">
        <is>
          <t>49</t>
        </is>
      </c>
      <c r="E22" s="5" t="inlineStr">
        <is>
          <t>32.910,00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=HYPERLINK("https://leilaoonline.com.br/lote/detalhe/92667", "213")</f>
      </c>
      <c r="B23" s="4" t="s">
        <f>=HYPERLINK("https://leilaoonline.com.br/lote/detalhe/92667", "veja o vídeo!! HONDA/CITY EX FLEX; 2010/2010; CINZA; ALCO./GASOL. - FUNCIONANDO")</f>
      </c>
      <c r="C23" s="4" t="inlineStr">
        <is>
          <t>Vendido</t>
        </is>
      </c>
      <c r="D23" s="4" t="inlineStr">
        <is>
          <t>39</t>
        </is>
      </c>
      <c r="E23" s="5" t="inlineStr">
        <is>
          <t>27.050,00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=HYPERLINK("https://leilaoonline.com.br/lote/detalhe/94064", "214")</f>
      </c>
      <c r="B24" s="4" t="s">
        <f>=HYPERLINK("https://leilaoonline.com.br/lote/detalhe/94064", "CHEVROLET/S10 LT DD4; 2012/2013; BRANCA; DIESEL - FUNCIONANDO")</f>
      </c>
      <c r="C24" s="4" t="inlineStr">
        <is>
          <t>Não vendido</t>
        </is>
      </c>
      <c r="D24" s="4" t="inlineStr">
        <is>
          <t>118</t>
        </is>
      </c>
      <c r="E24" s="5" t="inlineStr">
        <is>
          <t>69.000,00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=HYPERLINK("https://leilaoonline.com.br/lote/detalhe/94062", "215")</f>
      </c>
      <c r="B25" s="4" t="s">
        <f>=HYPERLINK("https://leilaoonline.com.br/lote/detalhe/94062", "veja o vídeo!! FIAT/IDEA ATTRACTIVE 1.4; 2012/2013; VERMELHA; ALCO./GASOL. - FUNCIONANDO")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18.000,00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=HYPERLINK("https://leilaoonline.com.br/lote/detalhe/94059", "216")</f>
      </c>
      <c r="B26" s="4" t="s">
        <f>=HYPERLINK("https://leilaoonline.com.br/lote/detalhe/94059", "VW/NOVA SAVEIRO CE; 2013/2014; BRANCA; ALCO./GASOL. - FUNCIONANDO")</f>
      </c>
      <c r="C26" s="4" t="inlineStr">
        <is>
          <t>Vendido</t>
        </is>
      </c>
      <c r="D26" s="4" t="inlineStr">
        <is>
          <t>54</t>
        </is>
      </c>
      <c r="E26" s="5" t="inlineStr">
        <is>
          <t>33.250,00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=HYPERLINK("https://leilaoonline.com.br/lote/detalhe/93519", "217")</f>
      </c>
      <c r="B27" s="4" t="s">
        <f>=HYPERLINK("https://leilaoonline.com.br/lote/detalhe/93519", "FIAT/ARGO DRIVE 1.3; 2017/2018; BRANCA; ALCO./GASOL. - FUNCIONANDO")</f>
      </c>
      <c r="C27" s="4" t="inlineStr">
        <is>
          <t>Não vendido</t>
        </is>
      </c>
      <c r="D27" s="4" t="inlineStr">
        <is>
          <t>50</t>
        </is>
      </c>
      <c r="E27" s="5" t="inlineStr">
        <is>
          <t>39.750,00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=HYPERLINK("https://leilaoonline.com.br/lote/detalhe/92676", "218")</f>
      </c>
      <c r="B28" s="4" t="s">
        <f>=HYPERLINK("https://leilaoonline.com.br/lote/detalhe/92676", "veja o vídeo!! NISSAN/KICKS SV CVT; 2018/2019; CINZA; ALCO./GASOL. - FUNCIONANDO")</f>
      </c>
      <c r="C28" s="4" t="inlineStr">
        <is>
          <t>Vendido</t>
        </is>
      </c>
      <c r="D28" s="4" t="inlineStr">
        <is>
          <t>76</t>
        </is>
      </c>
      <c r="E28" s="5" t="inlineStr">
        <is>
          <t>65.750,00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=HYPERLINK("https://leilaoonline.com.br/lote/detalhe/92673", "219")</f>
      </c>
      <c r="B29" s="4" t="s">
        <f>=HYPERLINK("https://leilaoonline.com.br/lote/detalhe/92673", "veja o vídeo!! CHEVROLET/COBALT 1.4 LT; 2013/2014; CINZA; ALCO./GASOL. - FUNCIONANDO")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25.600,00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=HYPERLINK("https://leilaoonline.com.br/lote/detalhe/92674", "220")</f>
      </c>
      <c r="B30" s="4" t="s">
        <f>=HYPERLINK("https://leilaoonline.com.br/lote/detalhe/92674", "HONDA/CIVIC LX; 2004/2004; CINZA; GASOLINA - FUNCIONANDO")</f>
      </c>
      <c r="C30" s="4" t="inlineStr">
        <is>
          <t>Não vendido</t>
        </is>
      </c>
      <c r="D30" s="4" t="inlineStr">
        <is>
          <t>40</t>
        </is>
      </c>
      <c r="E30" s="5" t="inlineStr">
        <is>
          <t>12.750,00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=HYPERLINK("https://leilaoonline.com.br/lote/detalhe/92675", "221")</f>
      </c>
      <c r="B31" s="4" t="s">
        <f>=HYPERLINK("https://leilaoonline.com.br/lote/detalhe/92675", "veja o vídeo!! HONDA/FIT LX; 2004/2004; CINZA; GASOLINA - FUNCIONANDO")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7.750,00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=HYPERLINK("https://leilaoonline.com.br/lote/detalhe/93544", "222")</f>
      </c>
      <c r="B32" s="4" t="s">
        <f>=HYPERLINK("https://leilaoonline.com.br/lote/detalhe/93544", "TOYOTA/YARIS HB XLS15 AT; 2018/2019; VERMELHA; ALCO./GASOL. - FUNCIONANDO")</f>
      </c>
      <c r="C32" s="4" t="inlineStr">
        <is>
          <t>Não vendido</t>
        </is>
      </c>
      <c r="D32" s="4" t="inlineStr">
        <is>
          <t>67</t>
        </is>
      </c>
      <c r="E32" s="5" t="inlineStr">
        <is>
          <t>58.750,00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=HYPERLINK("https://leilaoonline.com.br/lote/detalhe/92672", "223")</f>
      </c>
      <c r="B33" s="4" t="s">
        <f>=HYPERLINK("https://leilaoonline.com.br/lote/detalhe/92672", "veja o vídeo!! I/GM; CAPTIVA SPORT 2.4; 2010/2011; PRETA; GASOLINA - FUNCIONANDO")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26.000,00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=HYPERLINK("https://leilaoonline.com.br/lote/detalhe/92671", "224")</f>
      </c>
      <c r="B34" s="4" t="s">
        <f>=HYPERLINK("https://leilaoonline.com.br/lote/detalhe/92671", "veja o vídeo!! I/JAG XE P250 R-SPORT; 2018/2018; PRETA; GASOLINA - FUNCIONANDO")</f>
      </c>
      <c r="C34" s="4" t="inlineStr">
        <is>
          <t>Não vendido</t>
        </is>
      </c>
      <c r="D34" s="4" t="inlineStr">
        <is>
          <t>116</t>
        </is>
      </c>
      <c r="E34" s="5" t="inlineStr">
        <is>
          <t>119.000,00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=HYPERLINK("https://leilaoonline.com.br/lote/detalhe/93520", "225")</f>
      </c>
      <c r="B35" s="4" t="s">
        <f>=HYPERLINK("https://leilaoonline.com.br/lote/detalhe/93520", "HONDA/CR-V LX; 2010/2010; PRATA; ALCO./GASOL. - FUNCIONANDO")</f>
      </c>
      <c r="C35" s="4" t="inlineStr">
        <is>
          <t>Não vendido</t>
        </is>
      </c>
      <c r="D35" s="4" t="inlineStr">
        <is>
          <t>52</t>
        </is>
      </c>
      <c r="E35" s="5" t="inlineStr">
        <is>
          <t>30.500,00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=HYPERLINK("https://leilaoonline.com.br/lote/detalhe/94060", "226")</f>
      </c>
      <c r="B36" s="4" t="s">
        <f>=HYPERLINK("https://leilaoonline.com.br/lote/detalhe/94060", "I/GM CAPTIVA SPORT FWD; 2010/2010; PRETA; GASOLINA - FUNCIONANDO")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23.500,00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=HYPERLINK("https://leilaoonline.com.br/lote/detalhe/92670", "227")</f>
      </c>
      <c r="B37" s="4" t="s">
        <f>=HYPERLINK("https://leilaoonline.com.br/lote/detalhe/92670", "veja o vídeo!! GM/S10 DELUXE; 1995/1996; VERMELHA; GASOLINA/GÁS NATURAL VEICULAR - FUNCIONANDO")</f>
      </c>
      <c r="C37" s="4" t="inlineStr">
        <is>
          <t>Não vendido</t>
        </is>
      </c>
      <c r="D37" s="4" t="inlineStr">
        <is>
          <t>43</t>
        </is>
      </c>
      <c r="E37" s="5" t="inlineStr">
        <is>
          <t>10.250,00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=HYPERLINK("https://leilaoonline.com.br/lote/detalhe/92677", "228")</f>
      </c>
      <c r="B38" s="4" t="s">
        <f>=HYPERLINK("https://leilaoonline.com.br/lote/detalhe/92677", "AUDI/A3 1.8; 2003/2003; PRETA; GASOLINA - FUNCIONANDO")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12.000,00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=HYPERLINK("https://leilaoonline.com.br/lote/detalhe/92681", "229")</f>
      </c>
      <c r="B39" s="4" t="s">
        <f>=HYPERLINK("https://leilaoonline.com.br/lote/detalhe/92681", "CHEVROLET/ONIX 1.0MT LS; 2014/2015; VERMELHA; ALCO./GASOL. - FUNCIONANDO")</f>
      </c>
      <c r="C39" s="4" t="inlineStr">
        <is>
          <t>Vendido</t>
        </is>
      </c>
      <c r="D39" s="4" t="inlineStr">
        <is>
          <t>62</t>
        </is>
      </c>
      <c r="E39" s="5" t="inlineStr">
        <is>
          <t>25.750,00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=HYPERLINK("https://leilaoonline.com.br/lote/detalhe/92680", "230")</f>
      </c>
      <c r="B40" s="4" t="s">
        <f>=HYPERLINK("https://leilaoonline.com.br/lote/detalhe/92680", "HONDA/FIT EX; 2007/2008; PRETA; GASOLINA - FUNCIONANDO")</f>
      </c>
      <c r="C40" s="4" t="inlineStr">
        <is>
          <t>Não vendido</t>
        </is>
      </c>
      <c r="D40" s="4" t="inlineStr">
        <is>
          <t>37</t>
        </is>
      </c>
      <c r="E40" s="5" t="inlineStr">
        <is>
          <t>19.350,00</t>
        </is>
      </c>
      <c r="F40" s="4" t="inlineStr">
        <is>
          <t>550.00</t>
        </is>
      </c>
    </row>
    <row collapsed="false" customFormat="false" customHeight="false" hidden="false" ht="12.1" outlineLevel="0" r="41">
      <c r="A41" s="5" t="s">
        <f>=HYPERLINK("https://leilaoonline.com.br/lote/detalhe/92679", "231")</f>
      </c>
      <c r="B41" s="4" t="s">
        <f>=HYPERLINK("https://leilaoonline.com.br/lote/detalhe/92679", "veja o vídeo!! CHEVROLET/CELTA 1.0L LT; 2013/2014; PRATA; ALCO./GASOL. - FUNCIONANDO")</f>
      </c>
      <c r="C41" s="4" t="inlineStr">
        <is>
          <t>Não vendido</t>
        </is>
      </c>
      <c r="D41" s="4" t="inlineStr">
        <is>
          <t>45</t>
        </is>
      </c>
      <c r="E41" s="5" t="inlineStr">
        <is>
          <t>16.500,00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=HYPERLINK("https://leilaoonline.com.br/lote/detalhe/92678", "232")</f>
      </c>
      <c r="B42" s="4" t="s">
        <f>=HYPERLINK("https://leilaoonline.com.br/lote/detalhe/92678", "I/JINBEI TOPIC L; 2012/2012; BRANCA; GASOLINA - FUNCIONANDO")</f>
      </c>
      <c r="C42" s="4" t="inlineStr">
        <is>
          <t>Vendido</t>
        </is>
      </c>
      <c r="D42" s="4" t="inlineStr">
        <is>
          <t>15</t>
        </is>
      </c>
      <c r="E42" s="5" t="inlineStr">
        <is>
          <t>28.500,00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=HYPERLINK("https://leilaoonline.com.br/lote/detalhe/93455", "233")</f>
      </c>
      <c r="B43" s="4" t="s">
        <f>=HYPERLINK("https://leilaoonline.com.br/lote/detalhe/93455", "veja o vídeo!! FIAT/UNO DRIVE 1.0; 2017/2018; BRANCA; ALCO./GASOL. - FUNCIONANDO")</f>
      </c>
      <c r="C43" s="4" t="inlineStr">
        <is>
          <t>Vendido</t>
        </is>
      </c>
      <c r="D43" s="4" t="inlineStr">
        <is>
          <t>31</t>
        </is>
      </c>
      <c r="E43" s="5" t="inlineStr">
        <is>
          <t>25.500,00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=HYPERLINK("https://leilaoonline.com.br/lote/detalhe/92689", "234")</f>
      </c>
      <c r="B44" s="4" t="s">
        <f>=HYPERLINK("https://leilaoonline.com.br/lote/detalhe/92689", "HONDA/HR-V EX CVT; 2017/2018; PRETA; ALCO./GASOL. - FUNCIONANDO")</f>
      </c>
      <c r="C44" s="4" t="inlineStr">
        <is>
          <t>Não vendido</t>
        </is>
      </c>
      <c r="D44" s="4" t="inlineStr">
        <is>
          <t>49</t>
        </is>
      </c>
      <c r="E44" s="5" t="inlineStr">
        <is>
          <t>66.000,00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=HYPERLINK("https://leilaoonline.com.br/lote/detalhe/92688", "235")</f>
      </c>
      <c r="B45" s="4" t="s">
        <f>=HYPERLINK("https://leilaoonline.com.br/lote/detalhe/92688", "MMC/ASX 2.0 CVT; 2015/2016; PRATA; GASOLINA - FUNCIONANDO")</f>
      </c>
      <c r="C45" s="4" t="inlineStr">
        <is>
          <t>Não vendido</t>
        </is>
      </c>
      <c r="D45" s="4" t="inlineStr">
        <is>
          <t>32</t>
        </is>
      </c>
      <c r="E45" s="5" t="inlineStr">
        <is>
          <t>37.550,00</t>
        </is>
      </c>
      <c r="F45" s="4" t="inlineStr">
        <is>
          <t>1550.00</t>
        </is>
      </c>
    </row>
    <row collapsed="false" customFormat="false" customHeight="false" hidden="false" ht="12.1" outlineLevel="0" r="46">
      <c r="A46" s="5" t="s">
        <f>=HYPERLINK("https://leilaoonline.com.br/lote/detalhe/92685", "236")</f>
      </c>
      <c r="B46" s="4" t="s">
        <f>=HYPERLINK("https://leilaoonline.com.br/lote/detalhe/92685", "VW/FOX 1.0; 2009/2010; PRETA; ALCO./GASOL. - FUNCIONANDO")</f>
      </c>
      <c r="C46" s="4" t="inlineStr">
        <is>
          <t>Não vendido</t>
        </is>
      </c>
      <c r="D46" s="4" t="inlineStr">
        <is>
          <t>31</t>
        </is>
      </c>
      <c r="E46" s="5" t="inlineStr">
        <is>
          <t>14.250,00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=HYPERLINK("https://leilaoonline.com.br/lote/detalhe/92686", "237")</f>
      </c>
      <c r="B47" s="4" t="s">
        <f>=HYPERLINK("https://leilaoonline.com.br/lote/detalhe/92686", "veja o vídeo!! HONDA/FIT EX; 2006/2007; DOURADA; GASOLINA - FUNCIONANDO")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15.750,00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=HYPERLINK("https://leilaoonline.com.br/lote/detalhe/92683", "238")</f>
      </c>
      <c r="B48" s="4" t="s">
        <f>=HYPERLINK("https://leilaoonline.com.br/lote/detalhe/92683", "FIAT/LINEA HLX 1.9; 2010/2010; PRETA; ALCO./GASOL. - FUNCIONANDO")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10.750,00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=HYPERLINK("https://leilaoonline.com.br/lote/detalhe/93096", "239")</f>
      </c>
      <c r="B49" s="4" t="s">
        <f>=HYPERLINK("https://leilaoonline.com.br/lote/detalhe/93096", "CITROEN/C3 GLX 14 FLEX; 2011/2012; PRATA; ALCO./GASOL. - FUNCIONANDO")</f>
      </c>
      <c r="C49" s="4" t="inlineStr">
        <is>
          <t>Não vendido</t>
        </is>
      </c>
      <c r="D49" s="4" t="inlineStr">
        <is>
          <t>23</t>
        </is>
      </c>
      <c r="E49" s="5" t="inlineStr">
        <is>
          <t>11.750,00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=HYPERLINK("https://leilaoonline.com.br/lote/detalhe/94063", "240")</f>
      </c>
      <c r="B50" s="4" t="s">
        <f>=HYPERLINK("https://leilaoonline.com.br/lote/detalhe/94063", "veja o vídeo!! HONDA/FIT LX FLEX; 2007/2008; BRANCA; ALCO./GASOL. - FUNCIONANDO")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11.500,00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=HYPERLINK("https://leilaoonline.com.br/lote/detalhe/92684", "242")</f>
      </c>
      <c r="B51" s="4" t="s">
        <f>=HYPERLINK("https://leilaoonline.com.br/lote/detalhe/92684", "FIAT/PUNTO ESSENCE 1.6; 2012/2013; PRETA; ALCO./GASOL. - FUNCIONANDO")</f>
      </c>
      <c r="C51" s="4" t="inlineStr">
        <is>
          <t>Não vendido</t>
        </is>
      </c>
      <c r="D51" s="4" t="inlineStr">
        <is>
          <t>12</t>
        </is>
      </c>
      <c r="E51" s="5" t="inlineStr">
        <is>
          <t>19.500,00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=HYPERLINK("https://leilaoonline.com.br/lote/detalhe/92691", "250")</f>
      </c>
      <c r="B52" s="4" t="s">
        <f>=HYPERLINK("https://leilaoonline.com.br/lote/detalhe/92691", "veja o vídeo!! VW/SANTANA; 2001/2001; BRANCA; ALCO./GÁS NATURAL VEICULAR - FUNCIONANDO")</f>
      </c>
      <c r="C52" s="4" t="inlineStr">
        <is>
          <t>Não vendido</t>
        </is>
      </c>
      <c r="D52" s="4" t="inlineStr">
        <is>
          <t>16</t>
        </is>
      </c>
      <c r="E52" s="5" t="inlineStr">
        <is>
          <t>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=HYPERLINK("https://leilaoonline.com.br/lote/detalhe/92697", "252")</f>
      </c>
      <c r="B53" s="4" t="s">
        <f>=HYPERLINK("https://leilaoonline.com.br/lote/detalhe/92697", "GM/CLASSIC SPIRIT; 2008/2008; CINZA; ALCO./GASOL. - FUNCIONANDO")</f>
      </c>
      <c r="C53" s="4" t="inlineStr">
        <is>
          <t>Não vendido</t>
        </is>
      </c>
      <c r="D53" s="4" t="inlineStr">
        <is>
          <t>49</t>
        </is>
      </c>
      <c r="E53" s="5" t="inlineStr">
        <is>
          <t>10.900,00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=HYPERLINK("https://leilaoonline.com.br/lote/detalhe/92692", "254")</f>
      </c>
      <c r="B54" s="4" t="s">
        <f>=HYPERLINK("https://leilaoonline.com.br/lote/detalhe/92692", "veja o vídeo!! CHEVROLET/CLASSIC LS; 2013/2014; PRATA; ALCO./GASOL. - FUNCIONANDO")</f>
      </c>
      <c r="C54" s="4" t="inlineStr">
        <is>
          <t>Vendido</t>
        </is>
      </c>
      <c r="D54" s="4" t="inlineStr">
        <is>
          <t>70</t>
        </is>
      </c>
      <c r="E54" s="5" t="inlineStr">
        <is>
          <t>19.000,00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=HYPERLINK("https://leilaoonline.com.br/lote/detalhe/92696", "314")</f>
      </c>
      <c r="B55" s="4" t="s">
        <f>=HYPERLINK("https://leilaoonline.com.br/lote/detalhe/92696", "JOGO DE RODAS PINGOS DAGUA WOLFSBURG ARO 17 COM PNEUS 195 40")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1.000,00</t>
        </is>
      </c>
      <c r="F5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2026-04-18T15:18:37.00Z</dcterms:created>
  <dc:creator>Tellks Tecnologia</dc:creator>
  <cp:revision>0</cp:revision>
</cp:coreProperties>
</file>