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HR-V 21 • WR-V 18 e 21 • Outlander GT 16 • Fit 19 • Toro • HB20 • Jetta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=HYPERLINK("https://leilaoonline.com.br/lote/detalhe/90456", "028")</f>
      </c>
      <c r="B11" s="4" t="s">
        <f>=HYPERLINK("https://leilaoonline.com.br/lote/detalhe/90456", "I/FORD RANGER XLT 14X; 1999/1999; PRATA; GASOLINA/GAS NATURAL VEICULAR")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=HYPERLINK("https://leilaoonline.com.br/lote/detalhe/90451", "029")</f>
      </c>
      <c r="B12" s="4" t="s">
        <f>=HYPERLINK("https://leilaoonline.com.br/lote/detalhe/90451", "GM/VECTRA SEDAN ELITE; 2010/2011; PRETA;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=HYPERLINK("https://leilaoonline.com.br/lote/detalhe/90531", "030")</f>
      </c>
      <c r="B13" s="4" t="s">
        <f>=HYPERLINK("https://leilaoonline.com.br/lote/detalhe/90531", "CITROEN/JUMPER F35LH 23S; 2012/2013; BRANCA; DIESEL")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=HYPERLINK("https://leilaoonline.com.br/lote/detalhe/90532", "031")</f>
      </c>
      <c r="B14" s="4" t="s">
        <f>=HYPERLINK("https://leilaoonline.com.br/lote/detalhe/90532", "CITROEN/JUMPER F35LH 23S; 2012/2013; BRANCA; DIESEL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=HYPERLINK("https://leilaoonline.com.br/lote/detalhe/90533", "032")</f>
      </c>
      <c r="B15" s="4" t="s">
        <f>=HYPERLINK("https://leilaoonline.com.br/lote/detalhe/90533", "VW/GOL MI; 1997/1997; CINZA;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=HYPERLINK("https://leilaoonline.com.br/lote/detalhe/90534", "033")</f>
      </c>
      <c r="B16" s="4" t="s">
        <f>=HYPERLINK("https://leilaoonline.com.br/lote/detalhe/90534", "CAMINHÃO FORD/CARGO 1722 CN; 2011/2012; BRANCA; DIESEL")</f>
      </c>
      <c r="C16" s="4" t="inlineStr">
        <is>
          <t>Não vendido</t>
        </is>
      </c>
      <c r="D16" s="4" t="inlineStr">
        <is>
          <t>86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=HYPERLINK("https://leilaoonline.com.br/lote/detalhe/90592", "034")</f>
      </c>
      <c r="B17" s="4" t="s">
        <f>=HYPERLINK("https://leilaoonline.com.br/lote/detalhe/90592", "LANCHA GOLD SUN; 2004; BRANCA; 6 PASSAGEIROS")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=HYPERLINK("https://leilaoonline.com.br/lote/detalhe/90593", "035")</f>
      </c>
      <c r="B18" s="4" t="s">
        <f>=HYPERLINK("https://leilaoonline.com.br/lote/detalhe/90593", "CAMINHÃO FORD/11000; 1987/1987; BRANCA; DIESEL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=HYPERLINK("https://leilaoonline.com.br/lote/detalhe/90452", "090")</f>
      </c>
      <c r="B19" s="4" t="s">
        <f>=HYPERLINK("https://leilaoonline.com.br/lote/detalhe/90452", "FIAT/FIORINO 1.4 FLEX; 2016/2016; BRANCA;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=HYPERLINK("https://leilaoonline.com.br/lote/detalhe/90453", "091")</f>
      </c>
      <c r="B20" s="4" t="s">
        <f>=HYPERLINK("https://leilaoonline.com.br/lote/detalhe/90453", "FIAT/FIORINO 1.4 FLEX; 2016/2016; BRANCA; ALCO./GASOL.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=HYPERLINK("https://leilaoonline.com.br/lote/detalhe/90454", "094")</f>
      </c>
      <c r="B21" s="4" t="s">
        <f>=HYPERLINK("https://leilaoonline.com.br/lote/detalhe/90454", "FORD/CARGO 816 S; 2013/2013; BRANCA; DIESEL - CESTO AÉREO")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=HYPERLINK("https://leilaoonline.com.br/lote/detalhe/90455", "095")</f>
      </c>
      <c r="B22" s="4" t="s">
        <f>=HYPERLINK("https://leilaoonline.com.br/lote/detalhe/90455", "FORD/CARGO 816 S; 2013/2013; BRANCA; DIESEL - EQUIPADO COM CESTO AREO")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=HYPERLINK("https://leilaoonline.com.br/lote/detalhe/89853", "200")</f>
      </c>
      <c r="B23" s="4" t="s">
        <f>=HYPERLINK("https://leilaoonline.com.br/lote/detalhe/89853", "veja o vídeo!! RENAULT/DUSTER 20 D 4X2; 2016/2016; PRETA;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35.650,00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=HYPERLINK("https://leilaoonline.com.br/lote/detalhe/89857", "201")</f>
      </c>
      <c r="B24" s="4" t="s">
        <f>=HYPERLINK("https://leilaoonline.com.br/lote/detalhe/89857", "veja o vídeo!! PEUGEOT/HOGGAR XR; 2010/2011; PRATA;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=HYPERLINK("https://leilaoonline.com.br/lote/detalhe/89860", "202")</f>
      </c>
      <c r="B25" s="4" t="s">
        <f>=HYPERLINK("https://leilaoonline.com.br/lote/detalhe/89860", "veja o vídeo!! I/MMC OUTLANDER 3.0 GT; 2015/2016; CINZA; GASOLINA - FUNCIONANDO - IPVA 2021 PAGO")</f>
      </c>
      <c r="C25" s="4" t="inlineStr">
        <is>
          <t>Vendido</t>
        </is>
      </c>
      <c r="D25" s="4" t="inlineStr">
        <is>
          <t>39</t>
        </is>
      </c>
      <c r="E25" s="5" t="inlineStr">
        <is>
          <t>74.750,00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=HYPERLINK("https://leilaoonline.com.br/lote/detalhe/90450", "203")</f>
      </c>
      <c r="B26" s="4" t="s">
        <f>=HYPERLINK("https://leilaoonline.com.br/lote/detalhe/90450", "BMW 328I 3A51; 2013/2014; BRANCO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75.000,00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=HYPERLINK("https://leilaoonline.com.br/lote/detalhe/89852", "204")</f>
      </c>
      <c r="B27" s="4" t="s">
        <f>=HYPERLINK("https://leilaoonline.com.br/lote/detalhe/89852", "veja o vídeo!! HONDA/FIT EXL CVT; 2019/2019; CINZA;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61.000,00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=HYPERLINK("https://leilaoonline.com.br/lote/detalhe/89856", "205")</f>
      </c>
      <c r="B28" s="4" t="s">
        <f>=HYPERLINK("https://leilaoonline.com.br/lote/detalhe/89856", "veja o vídeo!! HONDA WR-V EXL CVT; 2020/2021; VERMELHA; ALC./GASOL; APROX 6.700 KM - FUNCIONANDO - IPVA 2021 PAGO")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92.000,00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=HYPERLINK("https://leilaoonline.com.br/lote/detalhe/89854", "206")</f>
      </c>
      <c r="B29" s="4" t="s">
        <f>=HYPERLINK("https://leilaoonline.com.br/lote/detalhe/89854", "FIAT/TORO FREEDOM AT9; 2016/2017; PRETA; ALCO./GASOL. - FUNCIONANDO")</f>
      </c>
      <c r="C29" s="4" t="inlineStr">
        <is>
          <t>Vendido</t>
        </is>
      </c>
      <c r="D29" s="4" t="inlineStr">
        <is>
          <t>25</t>
        </is>
      </c>
      <c r="E29" s="5" t="inlineStr">
        <is>
          <t>67.500,00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=HYPERLINK("https://leilaoonline.com.br/lote/detalhe/89850", "207")</f>
      </c>
      <c r="B30" s="4" t="s">
        <f>=HYPERLINK("https://leilaoonline.com.br/lote/detalhe/89850", "HB20 10M VISION; 2019/2020; BRANCA; ALCO./GASOL.; IPVA 2021 PAGO - FUNCIONANDO")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=HYPERLINK("https://leilaoonline.com.br/lote/detalhe/89861", "208")</f>
      </c>
      <c r="B31" s="4" t="s">
        <f>=HYPERLINK("https://leilaoonline.com.br/lote/detalhe/89861", "veja o vídeo!! CHEVROLET/S10 LT DD4; 2012/2013; PRATA; DIESEL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73.000,00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=HYPERLINK("https://leilaoonline.com.br/lote/detalhe/90449", "209")</f>
      </c>
      <c r="B32" s="4" t="s">
        <f>=HYPERLINK("https://leilaoonline.com.br/lote/detalhe/90449",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=HYPERLINK("https://leilaoonline.com.br/lote/detalhe/90107", "210")</f>
      </c>
      <c r="B33" s="4" t="s">
        <f>=HYPERLINK("https://leilaoonline.com.br/lote/detalhe/90107", "veja o vídeo!! I/M.BENZ CLA200; 2014/2015; PRATA; GASOLINA - FUNCIONANDO")</f>
      </c>
      <c r="C33" s="4" t="inlineStr">
        <is>
          <t>Não vendido</t>
        </is>
      </c>
      <c r="D33" s="4" t="inlineStr">
        <is>
          <t>65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=HYPERLINK("https://leilaoonline.com.br/lote/detalhe/89858", "211")</f>
      </c>
      <c r="B34" s="4" t="s">
        <f>=HYPERLINK("https://leilaoonline.com.br/lote/detalhe/89858", "veja o vídeo!! RENAULT/MASTER BUS16 DCI; 2008/2009; PRATA; DIESEL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=HYPERLINK("https://leilaoonline.com.br/lote/detalhe/89855", "212")</f>
      </c>
      <c r="B35" s="4" t="s">
        <f>=HYPERLINK("https://leilaoonline.com.br/lote/detalhe/89855", "veja o vídeo!! I/BMW 320I VA71; 2006/2007;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36.250,00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=HYPERLINK("https://leilaoonline.com.br/lote/detalhe/89864", "213")</f>
      </c>
      <c r="B36" s="4" t="s">
        <f>=HYPERLINK("https://leilaoonline.com.br/lote/detalhe/89864", "veja o vídeo!! GM/VERANEIO; 1980/1980;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16.400,00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=HYPERLINK("https://leilaoonline.com.br/lote/detalhe/89866", "214")</f>
      </c>
      <c r="B37" s="4" t="s">
        <f>=HYPERLINK("https://leilaoonline.com.br/lote/detalhe/89866", "veja o vídeo!! HONDA/FIT LX FLEX; 2013/2014; CINZA; ALCO./GASOL.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=HYPERLINK("https://leilaoonline.com.br/lote/detalhe/89870", "215")</f>
      </c>
      <c r="B38" s="4" t="s">
        <f>=HYPERLINK("https://leilaoonline.com.br/lote/detalhe/89870", "veja o vídeo!! FIAT/SIENA  ATTRACTIV 1.4; 2013/2014; BRANCA; ALCO./GASOL. - FUNCIONANDO")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21.250,00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=HYPERLINK("https://leilaoonline.com.br/lote/detalhe/89867", "216")</f>
      </c>
      <c r="B39" s="4" t="s">
        <f>=HYPERLINK("https://leilaoonline.com.br/lote/detalhe/89867", "veja o vídeo!! RENAULT/CAPTUR INTEN 16A; 2018/2019; CINZA;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56.800,00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=HYPERLINK("https://leilaoonline.com.br/lote/detalhe/89869", "217")</f>
      </c>
      <c r="B40" s="4" t="s">
        <f>=HYPERLINK("https://leilaoonline.com.br/lote/detalhe/89869", "veja o vídeo!! HONDA HR-V EXL CVT; 2020/2021; ALCO./GASOL.; APROX. 4.500KM - FUNCIONANDO - IPVA 2021 PAGO")</f>
      </c>
      <c r="C40" s="4" t="inlineStr">
        <is>
          <t>Vendido</t>
        </is>
      </c>
      <c r="D40" s="4" t="inlineStr">
        <is>
          <t>29</t>
        </is>
      </c>
      <c r="E40" s="5" t="inlineStr">
        <is>
          <t>95.000,00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=HYPERLINK("https://leilaoonline.com.br/lote/detalhe/89865", "218")</f>
      </c>
      <c r="B41" s="4" t="s">
        <f>=HYPERLINK("https://leilaoonline.com.br/lote/detalhe/89865", "veja o vídeo!! HONDA/WR-V EX CVT; 2017/2018; VERMELHA; ALCO./GASOL. - FUNCIONANDO")</f>
      </c>
      <c r="C41" s="4" t="inlineStr">
        <is>
          <t>Vendido</t>
        </is>
      </c>
      <c r="D41" s="4" t="inlineStr">
        <is>
          <t>42</t>
        </is>
      </c>
      <c r="E41" s="5" t="inlineStr">
        <is>
          <t>56.349,00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=HYPERLINK("https://leilaoonline.com.br/lote/detalhe/89943", "219")</f>
      </c>
      <c r="B42" s="4" t="s">
        <f>=HYPERLINK("https://leilaoonline.com.br/lote/detalhe/89943", "veja o vídeo!! CHEVROLET/COBALT 1.4 LT; 2013/2014; CINZA;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=HYPERLINK("https://leilaoonline.com.br/lote/detalhe/89952", "220")</f>
      </c>
      <c r="B43" s="4" t="s">
        <f>=HYPERLINK("https://leilaoonline.com.br/lote/detalhe/89952", "HONDA/CIVIC LX; 2004/2004; CINZA;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=HYPERLINK("https://leilaoonline.com.br/lote/detalhe/90448", "221")</f>
      </c>
      <c r="B44" s="4" t="s">
        <f>=HYPERLINK("https://leilaoonline.com.br/lote/detalhe/90448", "veja o vídeo!! I/MMC OUTLANDER 3.0 GT; 2015/2016; CINZA; GASOLINA; IPVA 2021 PAGO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76.500,00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=HYPERLINK("https://leilaoonline.com.br/lote/detalhe/89859", "222")</f>
      </c>
      <c r="B45" s="4" t="s">
        <f>=HYPERLINK("https://leilaoonline.com.br/lote/detalhe/89859", "veja o vídeo!! I/VW JETTA 2.0T; 2012/2013; VERMELHA; GASOLINA - FUNCIONANDO")</f>
      </c>
      <c r="C45" s="4" t="inlineStr">
        <is>
          <t>Vendido</t>
        </is>
      </c>
      <c r="D45" s="4" t="inlineStr">
        <is>
          <t>23</t>
        </is>
      </c>
      <c r="E45" s="5" t="inlineStr">
        <is>
          <t>48.500,00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=HYPERLINK("https://leilaoonline.com.br/lote/detalhe/89862", "223")</f>
      </c>
      <c r="B46" s="4" t="s">
        <f>=HYPERLINK("https://leilaoonline.com.br/lote/detalhe/89862", "veja o vídeo!! I/GM; CAPTIVA SPORT 2.4; 2010/2011; PRETA; GASOLINA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=HYPERLINK("https://leilaoonline.com.br/lote/detalhe/89851", "224")</f>
      </c>
      <c r="B47" s="4" t="s">
        <f>=HYPERLINK("https://leilaoonline.com.br/lote/detalhe/89851", "veja o vídeo!! I/JAG XE P250 R-SPORT; 2018/2018; PRETA;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=HYPERLINK("https://leilaoonline.com.br/lote/detalhe/89868", "225")</f>
      </c>
      <c r="B48" s="4" t="s">
        <f>=HYPERLINK("https://leilaoonline.com.br/lote/detalhe/89868", "I/FORD FUSION; 2006/2007; PRETA; GASOLINA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=HYPERLINK("https://leilaoonline.com.br/lote/detalhe/89863", "226")</f>
      </c>
      <c r="B49" s="4" t="s">
        <f>=HYPERLINK("https://leilaoonline.com.br/lote/detalhe/89863", "veja o vídeo!! HONDA/FIT EX 1.5 16V I-VTEC; 2014/2015; AZUL; ALCO./GASOL. - FUNCIONANDO")</f>
      </c>
      <c r="C49" s="4" t="inlineStr">
        <is>
          <t>Vendido</t>
        </is>
      </c>
      <c r="D49" s="4" t="inlineStr">
        <is>
          <t>36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=HYPERLINK("https://leilaoonline.com.br/lote/detalhe/90445", "229")</f>
      </c>
      <c r="B50" s="4" t="s">
        <f>=HYPERLINK("https://leilaoonline.com.br/lote/detalhe/90445", "CHEVROLET/ONIX 1.0MT LS; 2014/2015; VERMELHA;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=HYPERLINK("https://leilaoonline.com.br/lote/detalhe/89879", "230")</f>
      </c>
      <c r="B51" s="4" t="s">
        <f>=HYPERLINK("https://leilaoonline.com.br/lote/detalhe/89879", "HONDA/FIT EX; 2007/2008; PRETA;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=HYPERLINK("https://leilaoonline.com.br/lote/detalhe/89876", "231")</f>
      </c>
      <c r="B52" s="4" t="s">
        <f>=HYPERLINK("https://leilaoonline.com.br/lote/detalhe/89876", "veja o vídeo!! CHEVROLET/CELTA 1.0L LT; 2013/2014; PRATA; ALCO./GASOL. - FUNCIONANDO")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=HYPERLINK("https://leilaoonline.com.br/lote/detalhe/89871", "232")</f>
      </c>
      <c r="B53" s="4" t="s">
        <f>=HYPERLINK("https://leilaoonline.com.br/lote/detalhe/89871", "I/JINBEI TOPIC L; 2012/2012; BRANCA; GASOLINA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=HYPERLINK("https://leilaoonline.com.br/lote/detalhe/89875", "233")</f>
      </c>
      <c r="B54" s="4" t="s">
        <f>=HYPERLINK("https://leilaoonline.com.br/lote/detalhe/89875", "veja o vídeo!! MBENZ/MPOLO PARADISO R; 2005/2006; AMARELA; DIESEL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=HYPERLINK("https://leilaoonline.com.br/lote/detalhe/89877", "234")</f>
      </c>
      <c r="B55" s="4" t="s">
        <f>=HYPERLINK("https://leilaoonline.com.br/lote/detalhe/89877", "FIAT/PALIO EDX; 1996/1996; AZUL;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=HYPERLINK("https://leilaoonline.com.br/lote/detalhe/89872", "235")</f>
      </c>
      <c r="B56" s="4" t="s">
        <f>=HYPERLINK("https://leilaoonline.com.br/lote/detalhe/89872", "veja o vídeo!! I/AUDI A4 2.0T FSI; 2006/2007; PRETA; GASOLINA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21.750,00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=HYPERLINK("https://leilaoonline.com.br/lote/detalhe/90446", "236")</f>
      </c>
      <c r="B57" s="4" t="s">
        <f>=HYPERLINK("https://leilaoonline.com.br/lote/detalhe/90446", "VW/FOX 1.0; 2009/2010;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=HYPERLINK("https://leilaoonline.com.br/lote/detalhe/90594", "237")</f>
      </c>
      <c r="B58" s="4" t="s">
        <f>=HYPERLINK("https://leilaoonline.com.br/lote/detalhe/90594", "veja o vídeo!! HONDA/FIT EX; 2006/2007; DOURADA; GASOLINA - FUNCIONANDO")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18.750,00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=HYPERLINK("https://leilaoonline.com.br/lote/detalhe/89878", "238")</f>
      </c>
      <c r="B59" s="4" t="s">
        <f>=HYPERLINK("https://leilaoonline.com.br/lote/detalhe/89878", "FIAT/LINEA HLX 1.9; 2010/2010; PRETA;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=HYPERLINK("https://leilaoonline.com.br/lote/detalhe/89873", "239")</f>
      </c>
      <c r="B60" s="4" t="s">
        <f>=HYPERLINK("https://leilaoonline.com.br/lote/detalhe/89873", "veja o vídeo!! CITROEN/C3 EXCL 16 16V; 2004/2004; CINZA; GASOLINA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=HYPERLINK("https://leilaoonline.com.br/lote/detalhe/90535", "240")</f>
      </c>
      <c r="B61" s="4" t="s">
        <f>=HYPERLINK("https://leilaoonline.com.br/lote/detalhe/90535", "veja o vídeo!! VW/FOX 1.0; 2004/2005; PRATA; ALCO./GASOL. - FUNCIONANDO")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=HYPERLINK("https://leilaoonline.com.br/lote/detalhe/89882", "241")</f>
      </c>
      <c r="B62" s="4" t="s">
        <f>=HYPERLINK("https://leilaoonline.com.br/lote/detalhe/89882", "GM/MERIVA JOY; 2005/2005; BRANCA; ALCO./GASOL. - FUNCIONANDO")</f>
      </c>
      <c r="C62" s="4" t="inlineStr">
        <is>
          <t>Vendido</t>
        </is>
      </c>
      <c r="D62" s="4" t="inlineStr">
        <is>
          <t>63</t>
        </is>
      </c>
      <c r="E62" s="5" t="inlineStr">
        <is>
          <t>18.250,00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=HYPERLINK("https://leilaoonline.com.br/lote/detalhe/89883", "242")</f>
      </c>
      <c r="B63" s="4" t="s">
        <f>=HYPERLINK("https://leilaoonline.com.br/lote/detalhe/89883", "FIAT/PUNTO ESSENCE 1.6; 2012/2013; PRETA; ALCO./GASOL. - FUNCIONANDO")</f>
      </c>
      <c r="C63" s="4" t="inlineStr">
        <is>
          <t>Não vendido</t>
        </is>
      </c>
      <c r="D63" s="4" t="inlineStr">
        <is>
          <t>19</t>
        </is>
      </c>
      <c r="E63" s="5" t="inlineStr">
        <is>
          <t>24.500,00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=HYPERLINK("https://leilaoonline.com.br/lote/detalhe/89874", "250")</f>
      </c>
      <c r="B64" s="4" t="s">
        <f>=HYPERLINK("https://leilaoonline.com.br/lote/detalhe/89874", "veja o vídeo!! VW/SANTANA; 2001/2001; BRANCA; ALCO./GÁS NATURAL VEICULAR - FUNCIONANDO")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=HYPERLINK("https://leilaoonline.com.br/lote/detalhe/89880", "251")</f>
      </c>
      <c r="B65" s="4" t="s">
        <f>=HYPERLINK("https://leilaoonline.com.br/lote/detalhe/89880", "veja o vídeo!! VW/VOYAGE CL 1.8; 1992/1993; PRETA; GASOLINA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=HYPERLINK("https://leilaoonline.com.br/lote/detalhe/89889", "252")</f>
      </c>
      <c r="B66" s="4" t="s">
        <f>=HYPERLINK("https://leilaoonline.com.br/lote/detalhe/89889", "GM/CLASSIC SPIRIT; 2008/2008; CINZA; ALCO./GASOL. - FUNCIONANDO")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10.750,00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=HYPERLINK("https://leilaoonline.com.br/lote/detalhe/89892", "253")</f>
      </c>
      <c r="B67" s="4" t="s">
        <f>=HYPERLINK("https://leilaoonline.com.br/lote/detalhe/89892", "veja o vídeo!! GM/CORSA CLASSIC 1.6; 2003/2004; BRANCA; GASOLINA - FUNCIONANDO")</f>
      </c>
      <c r="C67" s="4" t="inlineStr">
        <is>
          <t>Vendido</t>
        </is>
      </c>
      <c r="D67" s="4" t="inlineStr">
        <is>
          <t>31</t>
        </is>
      </c>
      <c r="E67" s="5" t="inlineStr">
        <is>
          <t>10.300,00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=HYPERLINK("https://leilaoonline.com.br/lote/detalhe/89894", "254")</f>
      </c>
      <c r="B68" s="4" t="s">
        <f>=HYPERLINK("https://leilaoonline.com.br/lote/detalhe/89894", "veja o vídeo!! CHEVROLET/CLASSIC LS; 2013/2014; PRATA; ALCO./GASOL. - FUNCIONANDO")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18.500,00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=HYPERLINK("https://leilaoonline.com.br/lote/detalhe/89896", "255")</f>
      </c>
      <c r="B69" s="4" t="s">
        <f>=HYPERLINK("https://leilaoonline.com.br/lote/detalhe/89896", "veja o vídeo!! GM/CORSA WIND; 1998/1999; AZUL; GASOLINA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=HYPERLINK("https://leilaoonline.com.br/lote/detalhe/90595", "256")</f>
      </c>
      <c r="B70" s="4" t="s">
        <f>=HYPERLINK("https://leilaoonline.com.br/lote/detalhe/90595", "veja o vídeo!! FIAT/UNO ELECTRONIC; 1995/1995; VERDE; GASOLINA - FUNCIONANDO")</f>
      </c>
      <c r="C70" s="4" t="inlineStr">
        <is>
          <t>Não vendido</t>
        </is>
      </c>
      <c r="D70" s="4" t="inlineStr">
        <is>
          <t>32</t>
        </is>
      </c>
      <c r="E70" s="5" t="inlineStr">
        <is>
          <t>8.800,00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=HYPERLINK("https://leilaoonline.com.br/lote/detalhe/89884", "260")</f>
      </c>
      <c r="B71" s="4" t="s">
        <f>=HYPERLINK("https://leilaoonline.com.br/lote/detalhe/89884", "veja o vídeo!! GM/KADETT IPANEMA GL; 1996/1997; FANTASIA; GASOLINA - FUNCIONANDO")</f>
      </c>
      <c r="C71" s="4" t="inlineStr">
        <is>
          <t>Não vendido</t>
        </is>
      </c>
      <c r="D71" s="4" t="inlineStr">
        <is>
          <t>26</t>
        </is>
      </c>
      <c r="E71" s="5" t="inlineStr">
        <is>
          <t>5.800,00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=HYPERLINK("https://leilaoonline.com.br/lote/detalhe/89893", "261")</f>
      </c>
      <c r="B72" s="4" t="s">
        <f>=HYPERLINK("https://leilaoonline.com.br/lote/detalhe/89893", "veja o vídeo!! VW/SANTANA; 1997/1997; CINZA; GASOLINA - FUNCIONANDO")</f>
      </c>
      <c r="C72" s="4" t="inlineStr">
        <is>
          <t>Vendido</t>
        </is>
      </c>
      <c r="D72" s="4" t="inlineStr">
        <is>
          <t>26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=HYPERLINK("https://leilaoonline.com.br/lote/detalhe/89895", "269")</f>
      </c>
      <c r="B73" s="4" t="s">
        <f>=HYPERLINK("https://leilaoonline.com.br/lote/detalhe/89895", "veja o vídeo!! VW/ FUSCA 1300; 1970/1970; AZUL - FUNCIONANDO")</f>
      </c>
      <c r="C73" s="4" t="inlineStr">
        <is>
          <t>Não vendido</t>
        </is>
      </c>
      <c r="D73" s="4" t="inlineStr">
        <is>
          <t>18</t>
        </is>
      </c>
      <c r="E73" s="5" t="inlineStr">
        <is>
          <t>8.950,00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=HYPERLINK("https://leilaoonline.com.br/lote/detalhe/89891", "271")</f>
      </c>
      <c r="B74" s="4" t="s">
        <f>=HYPERLINK("https://leilaoonline.com.br/lote/detalhe/89891", "veja o vídeo!! VW/GOL GTI 2000; 1991/1991; AZUL; GASOLINA - FUNCIONANDO")</f>
      </c>
      <c r="C74" s="4" t="inlineStr">
        <is>
          <t>Não vendido</t>
        </is>
      </c>
      <c r="D74" s="4" t="inlineStr">
        <is>
          <t>42</t>
        </is>
      </c>
      <c r="E74" s="5" t="inlineStr">
        <is>
          <t>32.050,00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=HYPERLINK("https://leilaoonline.com.br/lote/detalhe/89886", "272")</f>
      </c>
      <c r="B75" s="4" t="s">
        <f>=HYPERLINK("https://leilaoonline.com.br/lote/detalhe/89886", "veja o vídeo!! VW/GOL GTS; 1990/1991; VERMELHA; GASOLINA - FUNCIONANDO - LEGALIZADO")</f>
      </c>
      <c r="C75" s="4" t="inlineStr">
        <is>
          <t>Não vendido</t>
        </is>
      </c>
      <c r="D75" s="4" t="inlineStr">
        <is>
          <t>40</t>
        </is>
      </c>
      <c r="E75" s="5" t="inlineStr">
        <is>
          <t>17.500,00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=HYPERLINK("https://leilaoonline.com.br/lote/detalhe/89887", "273")</f>
      </c>
      <c r="B76" s="4" t="s">
        <f>=HYPERLINK("https://leilaoonline.com.br/lote/detalhe/89887", "VW/GOL GTS; 1989/1989; PRETA; ALCOOL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4.250,00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=HYPERLINK("https://leilaoonline.com.br/lote/detalhe/89890", "274")</f>
      </c>
      <c r="B77" s="4" t="s">
        <f>=HYPERLINK("https://leilaoonline.com.br/lote/detalhe/89890", "VW/GOL GTS; 1989/1989; PRATA; ALCOOL - FUNCIONANDO")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=HYPERLINK("https://leilaoonline.com.br/lote/detalhe/89885", "275")</f>
      </c>
      <c r="B78" s="4" t="s">
        <f>=HYPERLINK("https://leilaoonline.com.br/lote/detalhe/89885", "veja o vídeo!! VW/GOL GTS; 1992/1992; AZUL; GASOLINA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13.100,00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=HYPERLINK("https://leilaoonline.com.br/lote/detalhe/89888", "276")</f>
      </c>
      <c r="B79" s="4" t="s">
        <f>=HYPERLINK("https://leilaoonline.com.br/lote/detalhe/89888", "veja o vídeo!! VW/GOL GTS; 1989/1990; VERMELHA; ALCOOL - FUNCIONANDO")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13.100,00</t>
        </is>
      </c>
      <c r="F79" s="4" t="inlineStr">
        <is>
          <t>550.00</t>
        </is>
      </c>
    </row>
    <row collapsed="false" customFormat="false" customHeight="false" hidden="false" ht="12.1" outlineLevel="0" r="80">
      <c r="A80" s="5" t="s">
        <f>=HYPERLINK("https://leilaoonline.com.br/lote/detalhe/89909", "284")</f>
      </c>
      <c r="B80" s="4" t="s">
        <f>=HYPERLINK("https://leilaoonline.com.br/lote/detalhe/89909", "veja o vídeo!! VW/GOL GTS; 1989; PRETA; ALCOOL - FUNCIONANDO")</f>
      </c>
      <c r="C80" s="4" t="inlineStr">
        <is>
          <t>Não vendido</t>
        </is>
      </c>
      <c r="D80" s="4" t="inlineStr">
        <is>
          <t>40</t>
        </is>
      </c>
      <c r="E80" s="5" t="inlineStr">
        <is>
          <t>8.050,00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=HYPERLINK("https://leilaoonline.com.br/lote/detalhe/89910", "285")</f>
      </c>
      <c r="B81" s="4" t="s">
        <f>=HYPERLINK("https://leilaoonline.com.br/lote/detalhe/89910", "veja o vídeo!! VW/GOL GTS; 1991; PRATA - FUNCIONANDO")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7.300,00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=HYPERLINK("https://leilaoonline.com.br/lote/detalhe/89904", "286")</f>
      </c>
      <c r="B82" s="4" t="s">
        <f>=HYPERLINK("https://leilaoonline.com.br/lote/detalhe/89904", "veja o vídeo!! PARATI GL 1.8; 1992/1993; AZUL; ALCOOL - FUNCIONANDO")</f>
      </c>
      <c r="C82" s="4" t="inlineStr">
        <is>
          <t>Não vendido</t>
        </is>
      </c>
      <c r="D82" s="4" t="inlineStr">
        <is>
          <t>44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=HYPERLINK("https://leilaoonline.com.br/lote/detalhe/89903", "287")</f>
      </c>
      <c r="B83" s="4" t="s">
        <f>=HYPERLINK("https://leilaoonline.com.br/lote/detalhe/89903", "veja o vídeo!! VW/SANTANA CL; 1988/1988; CINZA; ALCOOL -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2.950,00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=HYPERLINK("https://leilaoonline.com.br/lote/detalhe/89897", "288")</f>
      </c>
      <c r="B84" s="4" t="s">
        <f>=HYPERLINK("https://leilaoonline.com.br/lote/detalhe/89897", "veja o vídeo!! VW/GOL CL STAR; 1989/1989; VERMELHA; ALCOOL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9.550,00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=HYPERLINK("https://leilaoonline.com.br/lote/detalhe/89898", "289")</f>
      </c>
      <c r="B85" s="4" t="s">
        <f>=HYPERLINK("https://leilaoonline.com.br/lote/detalhe/89898", "veja o vídeo!! VW/GOL GTS;1988/1989; BRANCA; ALCOOL - FUNCIONANDO")</f>
      </c>
      <c r="C85" s="4" t="inlineStr">
        <is>
          <t>Vendido</t>
        </is>
      </c>
      <c r="D85" s="4" t="inlineStr">
        <is>
          <t>67</t>
        </is>
      </c>
      <c r="E85" s="5" t="inlineStr">
        <is>
          <t>14.700,00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=HYPERLINK("https://leilaoonline.com.br/lote/detalhe/89902", "292")</f>
      </c>
      <c r="B86" s="4" t="s">
        <f>=HYPERLINK("https://leilaoonline.com.br/lote/detalhe/89902", "VW/FUSCA 1300 L; 1979/1979;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=HYPERLINK("https://leilaoonline.com.br/lote/detalhe/89905", "293")</f>
      </c>
      <c r="B87" s="4" t="s">
        <f>=HYPERLINK("https://leilaoonline.com.br/lote/detalhe/89905", "VW/GOL LS; 1985/1985; BEGE; ALCOOL - FUNCIONANDO")</f>
      </c>
      <c r="C87" s="4" t="inlineStr">
        <is>
          <t>Não vendido</t>
        </is>
      </c>
      <c r="D87" s="4" t="inlineStr">
        <is>
          <t>10</t>
        </is>
      </c>
      <c r="E87" s="5" t="inlineStr">
        <is>
          <t>3.400,00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=HYPERLINK("https://leilaoonline.com.br/lote/detalhe/89906", "294")</f>
      </c>
      <c r="B88" s="4" t="s">
        <f>=HYPERLINK("https://leilaoonline.com.br/lote/detalhe/89906", "veja o vídeo!! VW/GOL GTS; 1991/1992; VERMELHA; ALCOOL - FUNCIONANDO")</f>
      </c>
      <c r="C88" s="4" t="inlineStr">
        <is>
          <t>Não vendido</t>
        </is>
      </c>
      <c r="D88" s="4" t="inlineStr">
        <is>
          <t>80</t>
        </is>
      </c>
      <c r="E88" s="5" t="inlineStr">
        <is>
          <t>14.350,00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=HYPERLINK("https://leilaoonline.com.br/lote/detalhe/89908", "296")</f>
      </c>
      <c r="B89" s="4" t="s">
        <f>=HYPERLINK("https://leilaoonline.com.br/lote/detalhe/89908", "VW/PASSAT LS; 1977/1977; MARROM; GASOLINA - FUNCIONANDO")</f>
      </c>
      <c r="C89" s="4" t="inlineStr">
        <is>
          <t>Não vendido</t>
        </is>
      </c>
      <c r="D89" s="4" t="inlineStr">
        <is>
          <t>35</t>
        </is>
      </c>
      <c r="E89" s="5" t="inlineStr">
        <is>
          <t>8.500,00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=HYPERLINK("https://leilaoonline.com.br/lote/detalhe/89899", "297")</f>
      </c>
      <c r="B90" s="4" t="s">
        <f>=HYPERLINK("https://leilaoonline.com.br/lote/detalhe/89899", "veja o vídeo!! VW; TL 1600; 1974")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=HYPERLINK("https://leilaoonline.com.br/lote/detalhe/89901", "298")</f>
      </c>
      <c r="B91" s="4" t="s">
        <f>=HYPERLINK("https://leilaoonline.com.br/lote/detalhe/89901", "veja o vídeo!! VW/PASSAT VILLAGE LS; 1986/1986; VERDE; ALCOOL - FUNCIONANDO")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2.950,00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=HYPERLINK("https://leilaoonline.com.br/lote/detalhe/89900", "299")</f>
      </c>
      <c r="B92" s="4" t="s">
        <f>=HYPERLINK("https://leilaoonline.com.br/lote/detalhe/89900", "veja o vídeo!! FORD/BELINA; 1976/1976; MARROM; GASOLINA - FUNCIONANDO")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5.100,00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=HYPERLINK("https://leilaoonline.com.br/lote/detalhe/89917", "300")</f>
      </c>
      <c r="B93" s="4" t="s">
        <f>=HYPERLINK("https://leilaoonline.com.br/lote/detalhe/89917", "veja o vídeo!! VW/FUSCA 1300; 1975/1975; VERMELHA; GASOLINA - FUNCIONANDO")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7.750,00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=HYPERLINK("https://leilaoonline.com.br/lote/detalhe/89913", "301")</f>
      </c>
      <c r="B94" s="4" t="s">
        <f>=HYPERLINK("https://leilaoonline.com.br/lote/detalhe/89913", "VW/BRASILIA; 1978/1979; AMARELA; GASOLINA - FUNCIONANDO")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8.750,00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=HYPERLINK("https://leilaoonline.com.br/lote/detalhe/89911", "302")</f>
      </c>
      <c r="B95" s="4" t="s">
        <f>=HYPERLINK("https://leilaoonline.com.br/lote/detalhe/89911", "vídeo novo!! GM; MONZA SL/E; 1984/1984; VERDE; ALCOOL - FUNCIONANDO")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=HYPERLINK("https://leilaoonline.com.br/lote/detalhe/89918", "303")</f>
      </c>
      <c r="B96" s="4" t="s">
        <f>=HYPERLINK("https://leilaoonline.com.br/lote/detalhe/89918", "veja o vídeo!! FIAT/FIAT 147 GLS; 1980/1980; AZUL; GASOLINA - FUNCIONANDO")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2.950,00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=HYPERLINK("https://leilaoonline.com.br/lote/detalhe/89914", "310")</f>
      </c>
      <c r="B97" s="4" t="s">
        <f>=HYPERLINK("https://leilaoonline.com.br/lote/detalhe/89914", "22 PNEUS DIVERSOS - MEDIDAS NAS ESPECIFICAÇÕES")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=HYPERLINK("https://leilaoonline.com.br/lote/detalhe/89915", "311")</f>
      </c>
      <c r="B98" s="4" t="s">
        <f>=HYPERLINK("https://leilaoonline.com.br/lote/detalhe/89915", "PNEUS 205/55R16 91V")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=HYPERLINK("https://leilaoonline.com.br/lote/detalhe/89916", "312")</f>
      </c>
      <c r="B99" s="4" t="s">
        <f>=HYPERLINK("https://leilaoonline.com.br/lote/detalhe/89916", "4 RODAS ARO 17 COM 3 PNEUS")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=HYPERLINK("https://leilaoonline.com.br/lote/detalhe/89912", "313")</f>
      </c>
      <c r="B100" s="4" t="s">
        <f>=HYPERLINK("https://leilaoonline.com.br/lote/detalhe/89912", "RODAS ARO 15")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2026-07-13T22:11:42.00Z</dcterms:created>
  <dc:creator>Tellks Tecnologia</dc:creator>
  <cp:revision>0</cp:revision>
</cp:coreProperties>
</file>