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• Caçambas Container • Varredeiras • Impressoras • Guaritas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=HYPERLINK("https://leilaoonline.com.br/lote/detalhe/87335", "001")</f>
      </c>
      <c r="B11" s="4" t="s">
        <f>=HYPERLINK("https://leilaoonline.com.br/lote/detalhe/87335", "LOTE COM 23 LIXEIRAS COM PEDAL; MARCA MARFINITE; 100 LITROS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=HYPERLINK("https://leilaoonline.com.br/lote/detalhe/87336", "002")</f>
      </c>
      <c r="B12" s="4" t="s">
        <f>=HYPERLINK("https://leilaoonline.com.br/lote/detalhe/87336", "LOTE COM 5 DISPENSERS/COLETORES DE COPO DE ÁGUA")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=HYPERLINK("https://leilaoonline.com.br/lote/detalhe/87337", "003")</f>
      </c>
      <c r="B13" s="4" t="s">
        <f>=HYPERLINK("https://leilaoonline.com.br/lote/detalhe/87337", "LOTE COM 48 CADEIRAS PLÁSTICAS; MARCA TRAMONTINA")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=HYPERLINK("https://leilaoonline.com.br/lote/detalhe/87338", "004")</f>
      </c>
      <c r="B14" s="4" t="s">
        <f>=HYPERLINK("https://leilaoonline.com.br/lote/detalhe/87338", "LOTE COM 23 CADEIRAS DE ESCRITÓRIO; C/REGULAGEM DE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=HYPERLINK("https://leilaoonline.com.br/lote/detalhe/87339", "005")</f>
      </c>
      <c r="B15" s="4" t="s">
        <f>=HYPERLINK("https://leilaoonline.com.br/lote/detalhe/87339", "LOTE COM 10 CADEIRAS DE ESCRITÓRIO; C/BASE DE FERRO")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=HYPERLINK("https://leilaoonline.com.br/lote/detalhe/85087", "008")</f>
      </c>
      <c r="B16" s="4" t="s">
        <f>=HYPERLINK("https://leilaoonline.com.br/lote/detalhe/85087", "VARREDEIRA INDUSTRIAL; MARCA PORTOTÉCNICA")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=HYPERLINK("https://leilaoonline.com.br/lote/detalhe/85088", "010")</f>
      </c>
      <c r="B17" s="4" t="s">
        <f>=HYPERLINK("https://leilaoonline.com.br/lote/detalhe/85088", "CARPETE EXTRATOR COMPACTO; MARCA TENNANT; MODELO R3")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=HYPERLINK("https://leilaoonline.com.br/lote/detalhe/85089", "016")</f>
      </c>
      <c r="B18" s="4" t="s">
        <f>=HYPERLINK("https://leilaoonline.com.br/lote/detalhe/85089", "LAVADORA DE PISO; MARCA ADVANCE; MODELO BA5321")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=HYPERLINK("https://leilaoonline.com.br/lote/detalhe/85090", "032")</f>
      </c>
      <c r="B19" s="4" t="s">
        <f>=HYPERLINK("https://leilaoonline.com.br/lote/detalhe/85090", "CAÇAMBA DE LIXO; CONTAINER DE RESIDUOS RECICLÁVEL; LIXEIRA 500ML")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=HYPERLINK("https://leilaoonline.com.br/lote/detalhe/85091", "035")</f>
      </c>
      <c r="B20" s="4" t="s">
        <f>=HYPERLINK("https://leilaoonline.com.br/lote/detalhe/85091", "CAÇAMBA DE LIXO; CONTAINER DE RESIDUOS RECICLÁVEL; LIXEIRA 500ML")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=HYPERLINK("https://leilaoonline.com.br/lote/detalhe/85092", "039")</f>
      </c>
      <c r="B21" s="4" t="s">
        <f>=HYPERLINK("https://leilaoonline.com.br/lote/detalhe/85092", "LIXEIRA COM PEDAL; MARCA MARFINITE; 100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=HYPERLINK("https://leilaoonline.com.br/lote/detalhe/85093", "040")</f>
      </c>
      <c r="B22" s="4" t="s">
        <f>=HYPERLINK("https://leilaoonline.com.br/lote/detalhe/85093", "LIXEIRA COM PEDAL; MARCA MARFINITE; 100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=HYPERLINK("https://leilaoonline.com.br/lote/detalhe/85095", "041")</f>
      </c>
      <c r="B23" s="4" t="s">
        <f>=HYPERLINK("https://leilaoonline.com.br/lote/detalhe/85095", "LIXEIRA COM PEDAL; MARCA MARFINITE; 100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=HYPERLINK("https://leilaoonline.com.br/lote/detalhe/85094", "042")</f>
      </c>
      <c r="B24" s="4" t="s">
        <f>=HYPERLINK("https://leilaoonline.com.br/lote/detalhe/85094", "LIXEIRA COM PEDAL; MARCA MARFINITE; 100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=HYPERLINK("https://leilaoonline.com.br/lote/detalhe/85096", "043")</f>
      </c>
      <c r="B25" s="4" t="s">
        <f>=HYPERLINK("https://leilaoonline.com.br/lote/detalhe/85096", "LIXEIRA COM PEDAL; MARCA MARFINITE; 100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=HYPERLINK("https://leilaoonline.com.br/lote/detalhe/85097", "044")</f>
      </c>
      <c r="B26" s="4" t="s">
        <f>=HYPERLINK("https://leilaoonline.com.br/lote/detalhe/85097", "LIXEIRA COM PEDAL; MARCA MARFINITE; 100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=HYPERLINK("https://leilaoonline.com.br/lote/detalhe/85098", "045")</f>
      </c>
      <c r="B27" s="4" t="s">
        <f>=HYPERLINK("https://leilaoonline.com.br/lote/detalhe/85098", "LIXEIRA COM PEDAL; MARCA MARFINITE; 100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=HYPERLINK("https://leilaoonline.com.br/lote/detalhe/85099", "046")</f>
      </c>
      <c r="B28" s="4" t="s">
        <f>=HYPERLINK("https://leilaoonline.com.br/lote/detalhe/85099", "LIXEIRA COM PEDAL; MARCA MARFINITE; 100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=HYPERLINK("https://leilaoonline.com.br/lote/detalhe/85100", "047")</f>
      </c>
      <c r="B29" s="4" t="s">
        <f>=HYPERLINK("https://leilaoonline.com.br/lote/detalhe/85100", "LIXEIRA COM PEDAL; MARCA MARFINITE;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=HYPERLINK("https://leilaoonline.com.br/lote/detalhe/85102", "048")</f>
      </c>
      <c r="B30" s="4" t="s">
        <f>=HYPERLINK("https://leilaoonline.com.br/lote/detalhe/85102", "LIXEIRA COM PEDAL; MARCA MARFINITE; 100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=HYPERLINK("https://leilaoonline.com.br/lote/detalhe/85103", "049")</f>
      </c>
      <c r="B31" s="4" t="s">
        <f>=HYPERLINK("https://leilaoonline.com.br/lote/detalhe/85103", "LIXEIRA COM PEDAL - COM RODA; MARCA MARFINITE;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=HYPERLINK("https://leilaoonline.com.br/lote/detalhe/85113", "050")</f>
      </c>
      <c r="B32" s="4" t="s">
        <f>=HYPERLINK("https://leilaoonline.com.br/lote/detalhe/85113",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=HYPERLINK("https://leilaoonline.com.br/lote/detalhe/85104", "051")</f>
      </c>
      <c r="B33" s="4" t="s">
        <f>=HYPERLINK("https://leilaoonline.com.br/lote/detalhe/85104",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=HYPERLINK("https://leilaoonline.com.br/lote/detalhe/85105", "052")</f>
      </c>
      <c r="B34" s="4" t="s">
        <f>=HYPERLINK("https://leilaoonline.com.br/lote/detalhe/85105", "LIXEIRA COM PEDAL; MARCA MARFINITE; 100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=HYPERLINK("https://leilaoonline.com.br/lote/detalhe/85106", "053")</f>
      </c>
      <c r="B35" s="4" t="s">
        <f>=HYPERLINK("https://leilaoonline.com.br/lote/detalhe/85106",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=HYPERLINK("https://leilaoonline.com.br/lote/detalhe/85107", "054")</f>
      </c>
      <c r="B36" s="4" t="s">
        <f>=HYPERLINK("https://leilaoonline.com.br/lote/detalhe/85107", "LIXEIRA COM PEDAL; MARCA MARFINITE;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=HYPERLINK("https://leilaoonline.com.br/lote/detalhe/85108", "055")</f>
      </c>
      <c r="B37" s="4" t="s">
        <f>=HYPERLINK("https://leilaoonline.com.br/lote/detalhe/85108", "LIXEIRA COM PEDAL; MARCA MARFINITE; 100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=HYPERLINK("https://leilaoonline.com.br/lote/detalhe/85109", "056")</f>
      </c>
      <c r="B38" s="4" t="s">
        <f>=HYPERLINK("https://leilaoonline.com.br/lote/detalhe/85109", "LIXEIRA COM PEDAL; MARCA MARFINITE; 100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=HYPERLINK("https://leilaoonline.com.br/lote/detalhe/85110", "057")</f>
      </c>
      <c r="B39" s="4" t="s">
        <f>=HYPERLINK("https://leilaoonline.com.br/lote/detalhe/85110", "LIXEIRA COM PEDAL; MARCA MARFINITE; 100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=HYPERLINK("https://leilaoonline.com.br/lote/detalhe/85111", "058")</f>
      </c>
      <c r="B40" s="4" t="s">
        <f>=HYPERLINK("https://leilaoonline.com.br/lote/detalhe/85111", "LIXEIRA COM PEDAL; MARCA MARFINITE; 100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=HYPERLINK("https://leilaoonline.com.br/lote/detalhe/85112", "059")</f>
      </c>
      <c r="B41" s="4" t="s">
        <f>=HYPERLINK("https://leilaoonline.com.br/lote/detalhe/85112",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=HYPERLINK("https://leilaoonline.com.br/lote/detalhe/85114", "060")</f>
      </c>
      <c r="B42" s="4" t="s">
        <f>=HYPERLINK("https://leilaoonline.com.br/lote/detalhe/85114", "LIXEIRA COM PEDAL;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=HYPERLINK("https://leilaoonline.com.br/lote/detalhe/85115", "061")</f>
      </c>
      <c r="B43" s="4" t="s">
        <f>=HYPERLINK("https://leilaoonline.com.br/lote/detalhe/85115", "LIXEIRA COM PEDAL; MARCA MARFINITE; 100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=HYPERLINK("https://leilaoonline.com.br/lote/detalhe/85116", "062")</f>
      </c>
      <c r="B44" s="4" t="s">
        <f>=HYPERLINK("https://leilaoonline.com.br/lote/detalhe/85116", "DISPENSER / COLETOR DE COPO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=HYPERLINK("https://leilaoonline.com.br/lote/detalhe/85117", "063")</f>
      </c>
      <c r="B45" s="4" t="s">
        <f>=HYPERLINK("https://leilaoonline.com.br/lote/detalhe/85117", "DISPENSER / COLETOR DE COPO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=HYPERLINK("https://leilaoonline.com.br/lote/detalhe/85118", "064")</f>
      </c>
      <c r="B46" s="4" t="s">
        <f>=HYPERLINK("https://leilaoonline.com.br/lote/detalhe/85118", "DISPENSER / COLETOR DE COPO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=HYPERLINK("https://leilaoonline.com.br/lote/detalhe/85119", "065")</f>
      </c>
      <c r="B47" s="4" t="s">
        <f>=HYPERLINK("https://leilaoonline.com.br/lote/detalhe/85119", "DISPENSER / COLETOR DE COPO ÁGUA")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=HYPERLINK("https://leilaoonline.com.br/lote/detalhe/85120", "066")</f>
      </c>
      <c r="B48" s="4" t="s">
        <f>=HYPERLINK("https://leilaoonline.com.br/lote/detalhe/85120", "DISPENSER / COLETOR DE COPO ÁGUA")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=HYPERLINK("https://leilaoonline.com.br/lote/detalhe/85122", "067")</f>
      </c>
      <c r="B49" s="4" t="s">
        <f>=HYPERLINK("https://leilaoonline.com.br/lote/detalhe/85122", "CADEIRAS PLÁSTICA; MARCA TRAMONTINA; 4 CADEIRAS")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=HYPERLINK("https://leilaoonline.com.br/lote/detalhe/85123", "068")</f>
      </c>
      <c r="B50" s="4" t="s">
        <f>=HYPERLINK("https://leilaoonline.com.br/lote/detalhe/85123", "CADEIRAS PLÁSTICA; MARCA TRAMONTINA; 4 CADEIRAS")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=HYPERLINK("https://leilaoonline.com.br/lote/detalhe/85124", "069")</f>
      </c>
      <c r="B51" s="4" t="s">
        <f>=HYPERLINK("https://leilaoonline.com.br/lote/detalhe/85124", "CADEIRAS PLÁSTICA; MARCA TRAMONTINA; 4 CADEIRAS")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=HYPERLINK("https://leilaoonline.com.br/lote/detalhe/85125", "070")</f>
      </c>
      <c r="B52" s="4" t="s">
        <f>=HYPERLINK("https://leilaoonline.com.br/lote/detalhe/85125", "CADEIRAS PLÁSTICA; MARCA TRAMONTINA; 4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=HYPERLINK("https://leilaoonline.com.br/lote/detalhe/85126", "071")</f>
      </c>
      <c r="B53" s="4" t="s">
        <f>=HYPERLINK("https://leilaoonline.com.br/lote/detalhe/85126", "CADEIRAS PLÁSTICA; MARCA TRAMONTINA; 4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=HYPERLINK("https://leilaoonline.com.br/lote/detalhe/85121", "072")</f>
      </c>
      <c r="B54" s="4" t="s">
        <f>=HYPERLINK("https://leilaoonline.com.br/lote/detalhe/85121", "CADEIRAS PLÁSTICA; MARCA TRAMONTINA; 4 CADEIRAS")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=HYPERLINK("https://leilaoonline.com.br/lote/detalhe/85127", "076")</f>
      </c>
      <c r="B55" s="4" t="s">
        <f>=HYPERLINK("https://leilaoonline.com.br/lote/detalhe/85127", "CADEIRAS PLÁSTICA; MARCA TRAMONTINA; 4 CADEIRAS")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=HYPERLINK("https://leilaoonline.com.br/lote/detalhe/85128", "077")</f>
      </c>
      <c r="B56" s="4" t="s">
        <f>=HYPERLINK("https://leilaoonline.com.br/lote/detalhe/85128", "CADEIRAS PLÁSTICA; MARCA TRAMONTINA; 4 CADEIRAS")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=HYPERLINK("https://leilaoonline.com.br/lote/detalhe/85129", "078")</f>
      </c>
      <c r="B57" s="4" t="s">
        <f>=HYPERLINK("https://leilaoonline.com.br/lote/detalhe/85129", "CADEIRAS PLÁSTICA; MARCA TRAMONTINA; 4 CADEIRAS")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=HYPERLINK("https://leilaoonline.com.br/lote/detalhe/85130", "079")</f>
      </c>
      <c r="B58" s="4" t="s">
        <f>=HYPERLINK("https://leilaoonline.com.br/lote/detalhe/85130", "CADEIRAS PLÁSTICA; MARCA TRAMONTINA; 4 CADEIRAS")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=HYPERLINK("https://leilaoonline.com.br/lote/detalhe/85131", "080")</f>
      </c>
      <c r="B59" s="4" t="s">
        <f>=HYPERLINK("https://leilaoonline.com.br/lote/detalhe/85131", "CADEIRAS PLÁSTICA; MARCA TRAMONTINA; 4 CADEIRAS")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=HYPERLINK("https://leilaoonline.com.br/lote/detalhe/85132", "081")</f>
      </c>
      <c r="B60" s="4" t="s">
        <f>=HYPERLINK("https://leilaoonline.com.br/lote/detalhe/85132", "CADEIRAS PLÁSTICA; MARCA TRAMONTINA; 4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=HYPERLINK("https://leilaoonline.com.br/lote/detalhe/85133", "082")</f>
      </c>
      <c r="B61" s="4" t="s">
        <f>=HYPERLINK("https://leilaoonline.com.br/lote/detalhe/85133", "IMPRESSORA MULTIFUNCIONAL; MARCA SAMSUNG; SCX-4200")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=HYPERLINK("https://leilaoonline.com.br/lote/detalhe/85134", "083")</f>
      </c>
      <c r="B62" s="4" t="s">
        <f>=HYPERLINK("https://leilaoonline.com.br/lote/detalhe/85134", "IMPRESSORA MULTIFUNCIONAL; MARCA KYOCERA; KM-2810")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=HYPERLINK("https://leilaoonline.com.br/lote/detalhe/85135", "084")</f>
      </c>
      <c r="B63" s="4" t="s">
        <f>=HYPERLINK("https://leilaoonline.com.br/lote/detalhe/85135", "IMPRESSORA MULTIFUNCIONAL; MARCA HP; M1120")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=HYPERLINK("https://leilaoonline.com.br/lote/detalhe/85136", "085")</f>
      </c>
      <c r="B64" s="4" t="s">
        <f>=HYPERLINK("https://leilaoonline.com.br/lote/detalhe/85136", "IMPRESSORA MULTIFUNCIONAL; MARCA KYOCERA; KM-2810")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=HYPERLINK("https://leilaoonline.com.br/lote/detalhe/85137", "086")</f>
      </c>
      <c r="B65" s="4" t="s">
        <f>=HYPERLINK("https://leilaoonline.com.br/lote/detalhe/85137", "IMPRESSORA MULTIFUNCIONAL; MARCA EPSON; LX-300")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=HYPERLINK("https://leilaoonline.com.br/lote/detalhe/85138", "088")</f>
      </c>
      <c r="B66" s="4" t="s">
        <f>=HYPERLINK("https://leilaoonline.com.br/lote/detalhe/85138", "IMPRESSORA MULTIFUNCIONAL; MARCA KYOCERA; KM-2810")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=HYPERLINK("https://leilaoonline.com.br/lote/detalhe/85139", "089")</f>
      </c>
      <c r="B67" s="4" t="s">
        <f>=HYPERLINK("https://leilaoonline.com.br/lote/detalhe/85139", "IMPRESSORA MULTIFUNCIONAL; MARCA KYOCERA; 1820")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=HYPERLINK("https://leilaoonline.com.br/lote/detalhe/85140", "090")</f>
      </c>
      <c r="B68" s="4" t="s">
        <f>=HYPERLINK("https://leilaoonline.com.br/lote/detalhe/85140", "IMPRESSORA MULTIFUNCIONAL; MARCA EPSON; LX-300")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=HYPERLINK("https://leilaoonline.com.br/lote/detalhe/85143", "091")</f>
      </c>
      <c r="B69" s="4" t="s">
        <f>=HYPERLINK("https://leilaoonline.com.br/lote/detalhe/85143", "PABX; MARCA INTELBRAS; 10040")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=HYPERLINK("https://leilaoonline.com.br/lote/detalhe/85141", "092")</f>
      </c>
      <c r="B70" s="4" t="s">
        <f>=HYPERLINK("https://leilaoonline.com.br/lote/detalhe/85141", "GUARITA DE FIBRA")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=HYPERLINK("https://leilaoonline.com.br/lote/detalhe/85142", "093")</f>
      </c>
      <c r="B71" s="4" t="s">
        <f>=HYPERLINK("https://leilaoonline.com.br/lote/detalhe/85142", "GUARITA DE 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=HYPERLINK("https://leilaoonline.com.br/lote/detalhe/85144", "094")</f>
      </c>
      <c r="B72" s="4" t="s">
        <f>=HYPERLINK("https://leilaoonline.com.br/lote/detalhe/85144", "CADEIRA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=HYPERLINK("https://leilaoonline.com.br/lote/detalhe/85145", "095")</f>
      </c>
      <c r="B73" s="4" t="s">
        <f>=HYPERLINK("https://leilaoonline.com.br/lote/detalhe/85145", "CADEIRA ESCRITÓRIO; C/ REGULAGEM DE ALTURA")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=HYPERLINK("https://leilaoonline.com.br/lote/detalhe/85146", "096")</f>
      </c>
      <c r="B74" s="4" t="s">
        <f>=HYPERLINK("https://leilaoonline.com.br/lote/detalhe/85146", "CADEIRA ESCRITÓRIO; C/ REGULAGEM DE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=HYPERLINK("https://leilaoonline.com.br/lote/detalhe/85147", "097")</f>
      </c>
      <c r="B75" s="4" t="s">
        <f>=HYPERLINK("https://leilaoonline.com.br/lote/detalhe/85147", "CADEIRA ESCRITÓRIO; C/REGULAGEM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=HYPERLINK("https://leilaoonline.com.br/lote/detalhe/85148", "098")</f>
      </c>
      <c r="B76" s="4" t="s">
        <f>=HYPERLINK("https://leilaoonline.com.br/lote/detalhe/85148", "CADEIRA ESCRITÓRIO; C/ REGULAGEM DE ALTURA")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=HYPERLINK("https://leilaoonline.com.br/lote/detalhe/85149", "099")</f>
      </c>
      <c r="B77" s="4" t="s">
        <f>=HYPERLINK("https://leilaoonline.com.br/lote/detalhe/85149", "CADEIRA ESCRITÓRIO; C/ REGULAGEM DE ALTURA")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=HYPERLINK("https://leilaoonline.com.br/lote/detalhe/85150", "100")</f>
      </c>
      <c r="B78" s="4" t="s">
        <f>=HYPERLINK("https://leilaoonline.com.br/lote/detalhe/85150", "CADEIRA ESCRITÓRIO; C/ REGULAGEM DE ALTURA")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=HYPERLINK("https://leilaoonline.com.br/lote/detalhe/85151", "101")</f>
      </c>
      <c r="B79" s="4" t="s">
        <f>=HYPERLINK("https://leilaoonline.com.br/lote/detalhe/85151", "CADEIRA ESCRITÓRIO; C/ REGULAGEM DE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=HYPERLINK("https://leilaoonline.com.br/lote/detalhe/85152", "102")</f>
      </c>
      <c r="B80" s="4" t="s">
        <f>=HYPERLINK("https://leilaoonline.com.br/lote/detalhe/85152", "CADEIRA ESCRITÓRIO; C/ REGULAGEM DE ALTURA")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=HYPERLINK("https://leilaoonline.com.br/lote/detalhe/85153", "103")</f>
      </c>
      <c r="B81" s="4" t="s">
        <f>=HYPERLINK("https://leilaoonline.com.br/lote/detalhe/85153", "CADEIRA ESCRITÓRIO; C/ REGULAGEM DE 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=HYPERLINK("https://leilaoonline.com.br/lote/detalhe/85154", "104")</f>
      </c>
      <c r="B82" s="4" t="s">
        <f>=HYPERLINK("https://leilaoonline.com.br/lote/detalhe/85154", "CADEIRA ESCRITÓRIO; C/ REGULAGEM DE ALTURA")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=HYPERLINK("https://leilaoonline.com.br/lote/detalhe/85155", "105")</f>
      </c>
      <c r="B83" s="4" t="s">
        <f>=HYPERLINK("https://leilaoonline.com.br/lote/detalhe/85155", "CADEIRA ESCRITÓRIO; C/ REGULAGEM DE ALTURA")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=HYPERLINK("https://leilaoonline.com.br/lote/detalhe/85156", "106")</f>
      </c>
      <c r="B84" s="4" t="s">
        <f>=HYPERLINK("https://leilaoonline.com.br/lote/detalhe/85156", "CADEIRA ESCRITÓRIO; C/ REGULAGEM DE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=HYPERLINK("https://leilaoonline.com.br/lote/detalhe/85157", "107")</f>
      </c>
      <c r="B85" s="4" t="s">
        <f>=HYPERLINK("https://leilaoonline.com.br/lote/detalhe/85157", "CADEIRA ESCRITÓRIO; C/ REGULAGEM DE ALTURA")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=HYPERLINK("https://leilaoonline.com.br/lote/detalhe/85158", "108")</f>
      </c>
      <c r="B86" s="4" t="s">
        <f>=HYPERLINK("https://leilaoonline.com.br/lote/detalhe/85158", "CADEIRA ESCRITÓRIO; C/ REGULAGEM DE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=HYPERLINK("https://leilaoonline.com.br/lote/detalhe/85159", "109")</f>
      </c>
      <c r="B87" s="4" t="s">
        <f>=HYPERLINK("https://leilaoonline.com.br/lote/detalhe/85159", "CADEIRA ESCRITÓRIO; C/ REGULAGEM DE ALTURA")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=HYPERLINK("https://leilaoonline.com.br/lote/detalhe/85160", "110")</f>
      </c>
      <c r="B88" s="4" t="s">
        <f>=HYPERLINK("https://leilaoonline.com.br/lote/detalhe/85160", "CADEIRA ESCRITÓRIO; BASE DE FERRO")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=HYPERLINK("https://leilaoonline.com.br/lote/detalhe/85161", "111")</f>
      </c>
      <c r="B89" s="4" t="s">
        <f>=HYPERLINK("https://leilaoonline.com.br/lote/detalhe/85161",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=HYPERLINK("https://leilaoonline.com.br/lote/detalhe/85162", "113")</f>
      </c>
      <c r="B90" s="4" t="s">
        <f>=HYPERLINK("https://leilaoonline.com.br/lote/detalhe/85162", "CADEIRA ESCRITÓRIO; C/ REGULAGEM DE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=HYPERLINK("https://leilaoonline.com.br/lote/detalhe/85163", "114")</f>
      </c>
      <c r="B91" s="4" t="s">
        <f>=HYPERLINK("https://leilaoonline.com.br/lote/detalhe/85163",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=HYPERLINK("https://leilaoonline.com.br/lote/detalhe/85164", "115")</f>
      </c>
      <c r="B92" s="4" t="s">
        <f>=HYPERLINK("https://leilaoonline.com.br/lote/detalhe/85164", "CADEIRA ESCRITÓRIO; BASE DE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=HYPERLINK("https://leilaoonline.com.br/lote/detalhe/85165", "118")</f>
      </c>
      <c r="B93" s="4" t="s">
        <f>=HYPERLINK("https://leilaoonline.com.br/lote/detalhe/85165",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=HYPERLINK("https://leilaoonline.com.br/lote/detalhe/85166", "119")</f>
      </c>
      <c r="B94" s="4" t="s">
        <f>=HYPERLINK("https://leilaoonline.com.br/lote/detalhe/85166",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=HYPERLINK("https://leilaoonline.com.br/lote/detalhe/85167", "120")</f>
      </c>
      <c r="B95" s="4" t="s">
        <f>=HYPERLINK("https://leilaoonline.com.br/lote/detalhe/85167",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135,00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=HYPERLINK("https://leilaoonline.com.br/lote/detalhe/85173", "121")</f>
      </c>
      <c r="B96" s="4" t="s">
        <f>=HYPERLINK("https://leilaoonline.com.br/lote/detalhe/85173",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135,00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=HYPERLINK("https://leilaoonline.com.br/lote/detalhe/85168", "122")</f>
      </c>
      <c r="B97" s="4" t="s">
        <f>=HYPERLINK("https://leilaoonline.com.br/lote/detalhe/85168",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=HYPERLINK("https://leilaoonline.com.br/lote/detalhe/85169", "123")</f>
      </c>
      <c r="B98" s="4" t="s">
        <f>=HYPERLINK("https://leilaoonline.com.br/lote/detalhe/85169", "CADEIRA ESCRITÓRIO; BASE DE FERRO")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=HYPERLINK("https://leilaoonline.com.br/lote/detalhe/85170", "124")</f>
      </c>
      <c r="B99" s="4" t="s">
        <f>=HYPERLINK("https://leilaoonline.com.br/lote/detalhe/85170", "CADEIRA ESCRITÓRIO; BASE DE FERRO")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=HYPERLINK("https://leilaoonline.com.br/lote/detalhe/85171", "125")</f>
      </c>
      <c r="B100" s="4" t="s">
        <f>=HYPERLINK("https://leilaoonline.com.br/lote/detalhe/85171", "CADEIRA ESCRITÓRIO; BASE DE FERRO")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=HYPERLINK("https://leilaoonline.com.br/lote/detalhe/85172", "126")</f>
      </c>
      <c r="B101" s="4" t="s">
        <f>=HYPERLINK("https://leilaoonline.com.br/lote/detalhe/85172", "CADEIRA ESCRITÓRIO; BASE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=HYPERLINK("https://leilaoonline.com.br/lote/detalhe/85174", "127")</f>
      </c>
      <c r="B102" s="4" t="s">
        <f>=HYPERLINK("https://leilaoonline.com.br/lote/detalhe/85174", "CADEIRA ESCRITÓRIO; BASE DE FERRO")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=HYPERLINK("https://leilaoonline.com.br/lote/detalhe/85175", "128")</f>
      </c>
      <c r="B103" s="4" t="s">
        <f>=HYPERLINK("https://leilaoonline.com.br/lote/detalhe/85175",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=HYPERLINK("https://leilaoonline.com.br/lote/detalhe/85176", "129")</f>
      </c>
      <c r="B104" s="4" t="s">
        <f>=HYPERLINK("https://leilaoonline.com.br/lote/detalhe/85176", "CADEIRA ESCRITÓRIO; BASE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=HYPERLINK("https://leilaoonline.com.br/lote/detalhe/85177", "130")</f>
      </c>
      <c r="B105" s="4" t="s">
        <f>=HYPERLINK("https://leilaoonline.com.br/lote/detalhe/85177", "CADEIRA ESCRITÓRIO; BASE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=HYPERLINK("https://leilaoonline.com.br/lote/detalhe/85178", "131")</f>
      </c>
      <c r="B106" s="4" t="s">
        <f>=HYPERLINK("https://leilaoonline.com.br/lote/detalhe/85178", "CADEIRAS; LONGARINA 3 LUGARES SECRETARIA")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=HYPERLINK("https://leilaoonline.com.br/lote/detalhe/85186", "132")</f>
      </c>
      <c r="B107" s="4" t="s">
        <f>=HYPERLINK("https://leilaoonline.com.br/lote/detalhe/85186", "IMPRESSORA TÉRMICA; MARCA BEMATECH")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=HYPERLINK("https://leilaoonline.com.br/lote/detalhe/85179", "133")</f>
      </c>
      <c r="B108" s="4" t="s">
        <f>=HYPERLINK("https://leilaoonline.com.br/lote/detalhe/85179", "VARREDEIRA; MARCA CERTEC; VC 50")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=HYPERLINK("https://leilaoonline.com.br/lote/detalhe/85180", "134")</f>
      </c>
      <c r="B109" s="4" t="s">
        <f>=HYPERLINK("https://leilaoonline.com.br/lote/detalhe/85180", "VARREDEIRA; MARCA CERTEC; VC 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=HYPERLINK("https://leilaoonline.com.br/lote/detalhe/85181", "135")</f>
      </c>
      <c r="B110" s="4" t="s">
        <f>=HYPERLINK("https://leilaoonline.com.br/lote/detalhe/85181", "VARREDEIRA; MARCA CERTEC; VC 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=HYPERLINK("https://leilaoonline.com.br/lote/detalhe/85182", "136")</f>
      </c>
      <c r="B111" s="4" t="s">
        <f>=HYPERLINK("https://leilaoonline.com.br/lote/detalhe/85182", "VARREDEIRA; MARCA CERTEC; VC 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=HYPERLINK("https://leilaoonline.com.br/lote/detalhe/85183", "137")</f>
      </c>
      <c r="B112" s="4" t="s">
        <f>=HYPERLINK("https://leilaoonline.com.br/lote/detalhe/85183", "VARREDEIRA; MARCA HAKO")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=HYPERLINK("https://leilaoonline.com.br/lote/detalhe/85184", "138")</f>
      </c>
      <c r="B113" s="4" t="s">
        <f>=HYPERLINK("https://leilaoonline.com.br/lote/detalhe/85184", "VARREDEIRA; MARCA TENNANT; MODELO 110")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=HYPERLINK("https://leilaoonline.com.br/lote/detalhe/85185", "141")</f>
      </c>
      <c r="B114" s="4" t="s">
        <f>=HYPERLINK("https://leilaoonline.com.br/lote/detalhe/85185", "POLIDORA DE PISO")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=HYPERLINK("https://leilaoonline.com.br/lote/detalhe/85187", "142")</f>
      </c>
      <c r="B115" s="4" t="s">
        <f>=HYPERLINK("https://leilaoonline.com.br/lote/detalhe/85187", "POLIDORA DE PISO")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=HYPERLINK("https://leilaoonline.com.br/lote/detalhe/85188", "143")</f>
      </c>
      <c r="B116" s="4" t="s">
        <f>=HYPERLINK("https://leilaoonline.com.br/lote/detalhe/85188", "POLIDORA DE PISO")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=HYPERLINK("https://leilaoonline.com.br/lote/detalhe/85189", "144")</f>
      </c>
      <c r="B117" s="4" t="s">
        <f>=HYPERLINK("https://leilaoonline.com.br/lote/detalhe/85189", "POLIDORA DE PISO")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=HYPERLINK("https://leilaoonline.com.br/lote/detalhe/85190", "145")</f>
      </c>
      <c r="B118" s="4" t="s">
        <f>=HYPERLINK("https://leilaoonline.com.br/lote/detalhe/85190", "ENCERADEIRA")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=HYPERLINK("https://leilaoonline.com.br/lote/detalhe/85191", "146")</f>
      </c>
      <c r="B119" s="4" t="s">
        <f>=HYPERLINK("https://leilaoonline.com.br/lote/detalhe/85191", "ENCERADEIRA")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=HYPERLINK("https://leilaoonline.com.br/lote/detalhe/85192", "147")</f>
      </c>
      <c r="B120" s="4" t="s">
        <f>=HYPERLINK("https://leilaoonline.com.br/lote/detalhe/85192", "ENCERADEIRA")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=HYPERLINK("https://leilaoonline.com.br/lote/detalhe/85193", "149")</f>
      </c>
      <c r="B121" s="4" t="s">
        <f>=HYPERLINK("https://leilaoonline.com.br/lote/detalhe/85193", "ENCERADEIRA")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=HYPERLINK("https://leilaoonline.com.br/lote/detalhe/85194", "151")</f>
      </c>
      <c r="B122" s="4" t="s">
        <f>=HYPERLINK("https://leilaoonline.com.br/lote/detalhe/85194", "ENCERADEIRA")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=HYPERLINK("https://leilaoonline.com.br/lote/detalhe/85195", "154")</f>
      </c>
      <c r="B123" s="4" t="s">
        <f>=HYPERLINK("https://leilaoonline.com.br/lote/detalhe/85195", "CORTADOR DE GRAMA; MARCA TRAMONTINA; MODELO CE40M")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=HYPERLINK("https://leilaoonline.com.br/lote/detalhe/85196", "155")</f>
      </c>
      <c r="B124" s="4" t="s">
        <f>=HYPERLINK("https://leilaoonline.com.br/lote/detalhe/85196", "EXTINTOR; 4 EXTINTORES - VAZIO")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=HYPERLINK("https://leilaoonline.com.br/lote/detalhe/85197", "156")</f>
      </c>
      <c r="B125" s="4" t="s">
        <f>=HYPERLINK("https://leilaoonline.com.br/lote/detalhe/85197", "ENCERADEIRA")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=HYPERLINK("https://leilaoonline.com.br/lote/detalhe/85198", "157")</f>
      </c>
      <c r="B126" s="4" t="s">
        <f>=HYPERLINK("https://leilaoonline.com.br/lote/detalhe/85198", "RACK SERVIDOR")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=HYPERLINK("https://leilaoonline.com.br/lote/detalhe/85199", "158")</f>
      </c>
      <c r="B127" s="4" t="s">
        <f>=HYPERLINK("https://leilaoonline.com.br/lote/detalhe/85199", "RACK SERVIDOR")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=HYPERLINK("https://leilaoonline.com.br/lote/detalhe/85200", "160")</f>
      </c>
      <c r="B128" s="4" t="s">
        <f>=HYPERLINK("https://leilaoonline.com.br/lote/detalhe/85200", "NEBULIZADOR COSTAL MOTORIZADO; MARCA GUARANY")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=HYPERLINK("https://leilaoonline.com.br/lote/detalhe/85201", "162")</f>
      </c>
      <c r="B129" s="4" t="s">
        <f>=HYPERLINK("https://leilaoonline.com.br/lote/detalhe/85201", "HOME THEATER; MARCA PANASONIC; AS-PT560 - NÃO LIGA")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=HYPERLINK("https://leilaoonline.com.br/lote/detalhe/85202", "163")</f>
      </c>
      <c r="B130" s="4" t="s">
        <f>=HYPERLINK("https://leilaoonline.com.br/lote/detalhe/85202", "NETBOOK; MARCA ACER ASPIRE; APIRE ONE D250 - NÃO LIGA")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=HYPERLINK("https://leilaoonline.com.br/lote/detalhe/85203", "167")</f>
      </c>
      <c r="B131" s="4" t="s">
        <f>=HYPERLINK("https://leilaoonline.com.br/lote/detalhe/85203", "ASPIRADOR DE PÓ -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50,00</t>
        </is>
      </c>
      <c r="F131" s="4" t="inlineStr">
        <is>
          <t>40.00</t>
        </is>
      </c>
    </row>
    <row collapsed="false" customFormat="false" customHeight="false" hidden="false" ht="12.1" outlineLevel="0" r="132">
      <c r="A132" s="5" t="s">
        <f>=HYPERLINK("https://leilaoonline.com.br/lote/detalhe/85204", "168")</f>
      </c>
      <c r="B132" s="4" t="s">
        <f>=HYPERLINK("https://leilaoonline.com.br/lote/detalhe/85204", "ASPIRADOR DE PÓ; ARTLAV - SEM TESTE")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40.00</t>
        </is>
      </c>
    </row>
    <row collapsed="false" customFormat="false" customHeight="false" hidden="false" ht="12.1" outlineLevel="0" r="133">
      <c r="A133" s="5" t="s">
        <f>=HYPERLINK("https://leilaoonline.com.br/lote/detalhe/85205", "169")</f>
      </c>
      <c r="B133" s="4" t="s">
        <f>=HYPERLINK("https://leilaoonline.com.br/lote/detalhe/85205", "ASPIRADOR DE PÓ; WAP -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50,00</t>
        </is>
      </c>
      <c r="F133" s="4" t="inlineStr">
        <is>
          <t>40.00</t>
        </is>
      </c>
    </row>
    <row collapsed="false" customFormat="false" customHeight="false" hidden="false" ht="12.1" outlineLevel="0" r="134">
      <c r="A134" s="5" t="s">
        <f>=HYPERLINK("https://leilaoonline.com.br/lote/detalhe/85206", "170")</f>
      </c>
      <c r="B134" s="4" t="s">
        <f>=HYPERLINK("https://leilaoonline.com.br/lote/detalhe/85206", "ASPIRADOR DE PÓ - SEM TESTE")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40,00</t>
        </is>
      </c>
      <c r="F134" s="4" t="inlineStr">
        <is>
          <t>40.00</t>
        </is>
      </c>
    </row>
    <row collapsed="false" customFormat="false" customHeight="false" hidden="false" ht="12.1" outlineLevel="0" r="135">
      <c r="A135" s="5" t="s">
        <f>=HYPERLINK("https://leilaoonline.com.br/lote/detalhe/85207", "171")</f>
      </c>
      <c r="B135" s="4" t="s">
        <f>=HYPERLINK("https://leilaoonline.com.br/lote/detalhe/85207", "ASPIRADOR DE PÓ; ELETROLUX - SEM TESTE")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40,00</t>
        </is>
      </c>
      <c r="F135" s="4" t="inlineStr">
        <is>
          <t>40.00</t>
        </is>
      </c>
    </row>
    <row collapsed="false" customFormat="false" customHeight="false" hidden="false" ht="12.1" outlineLevel="0" r="136">
      <c r="A136" s="5" t="s">
        <f>=HYPERLINK("https://leilaoonline.com.br/lote/detalhe/85208", "172")</f>
      </c>
      <c r="B136" s="4" t="s">
        <f>=HYPERLINK("https://leilaoonline.com.br/lote/detalhe/85208", "ASPIRADOR DE PÓ; ELETROLUX - SEM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40,00</t>
        </is>
      </c>
      <c r="F136" s="4" t="inlineStr">
        <is>
          <t>40.00</t>
        </is>
      </c>
    </row>
    <row collapsed="false" customFormat="false" customHeight="false" hidden="false" ht="12.1" outlineLevel="0" r="137">
      <c r="A137" s="5" t="s">
        <f>=HYPERLINK("https://leilaoonline.com.br/lote/detalhe/85209", "173")</f>
      </c>
      <c r="B137" s="4" t="s">
        <f>=HYPERLINK("https://leilaoonline.com.br/lote/detalhe/85209", "CARCAÇA - ASPIRADOR DE PÓ; ARTLAV")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=HYPERLINK("https://leilaoonline.com.br/lote/detalhe/85210", "174")</f>
      </c>
      <c r="B138" s="4" t="s">
        <f>=HYPERLINK("https://leilaoonline.com.br/lote/detalhe/85210", "ASPIRADOR DE PÓ -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40.00</t>
        </is>
      </c>
    </row>
    <row collapsed="false" customFormat="false" customHeight="false" hidden="false" ht="12.1" outlineLevel="0" r="139">
      <c r="A139" s="5" t="s">
        <f>=HYPERLINK("https://leilaoonline.com.br/lote/detalhe/85211", "175")</f>
      </c>
      <c r="B139" s="4" t="s">
        <f>=HYPERLINK("https://leilaoonline.com.br/lote/detalhe/85211", "ASPIRADOR DE PÓ; ARTLAV -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40.00</t>
        </is>
      </c>
    </row>
    <row collapsed="false" customFormat="false" customHeight="false" hidden="false" ht="12.1" outlineLevel="0" r="140">
      <c r="A140" s="5" t="s">
        <f>=HYPERLINK("https://leilaoonline.com.br/lote/detalhe/85212", "177")</f>
      </c>
      <c r="B140" s="4" t="s">
        <f>=HYPERLINK("https://leilaoonline.com.br/lote/detalhe/85212", "CARRINHO FUNCIONAL")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=HYPERLINK("https://leilaoonline.com.br/lote/detalhe/85213", "178")</f>
      </c>
      <c r="B141" s="4" t="s">
        <f>=HYPERLINK("https://leilaoonline.com.br/lote/detalhe/85213", "CARRINHO FUNCIONAL")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=HYPERLINK("https://leilaoonline.com.br/lote/detalhe/85214", "179")</f>
      </c>
      <c r="B142" s="4" t="s">
        <f>=HYPERLINK("https://leilaoonline.com.br/lote/detalhe/85214", "BALDE ESPREMEDOR; BRALIMPIA")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50,00</t>
        </is>
      </c>
      <c r="F142" s="4" t="inlineStr">
        <is>
          <t>40.00</t>
        </is>
      </c>
    </row>
    <row collapsed="false" customFormat="false" customHeight="false" hidden="false" ht="12.1" outlineLevel="0" r="143">
      <c r="A143" s="5" t="s">
        <f>=HYPERLINK("https://leilaoonline.com.br/lote/detalhe/85215", "180")</f>
      </c>
      <c r="B143" s="4" t="s">
        <f>=HYPERLINK("https://leilaoonline.com.br/lote/detalhe/85215", "BALDE ESPREMEDOR; BRALIMPIA")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50,00</t>
        </is>
      </c>
      <c r="F143" s="4" t="inlineStr">
        <is>
          <t>40.00</t>
        </is>
      </c>
    </row>
    <row collapsed="false" customFormat="false" customHeight="false" hidden="false" ht="12.1" outlineLevel="0" r="144">
      <c r="A144" s="5" t="s">
        <f>=HYPERLINK("https://leilaoonline.com.br/lote/detalhe/85216", "181")</f>
      </c>
      <c r="B144" s="4" t="s">
        <f>=HYPERLINK("https://leilaoonline.com.br/lote/detalhe/85216", "BALDE ESPREMEDOR; BRALIMPIA")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40.00</t>
        </is>
      </c>
    </row>
    <row collapsed="false" customFormat="false" customHeight="false" hidden="false" ht="12.1" outlineLevel="0" r="145">
      <c r="A145" s="5" t="s">
        <f>=HYPERLINK("https://leilaoonline.com.br/lote/detalhe/85217", "182")</f>
      </c>
      <c r="B145" s="4" t="s">
        <f>=HYPERLINK("https://leilaoonline.com.br/lote/detalhe/85217", "BALDE ESPREMEDOR; BRALIMPIA")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50,00</t>
        </is>
      </c>
      <c r="F145" s="4" t="inlineStr">
        <is>
          <t>40.00</t>
        </is>
      </c>
    </row>
    <row collapsed="false" customFormat="false" customHeight="false" hidden="false" ht="12.1" outlineLevel="0" r="146">
      <c r="A146" s="5" t="s">
        <f>=HYPERLINK("https://leilaoonline.com.br/lote/detalhe/85218", "183")</f>
      </c>
      <c r="B146" s="4" t="s">
        <f>=HYPERLINK("https://leilaoonline.com.br/lote/detalhe/85218", "BALDE ESPREMEDOR; BRALIMPIA")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50,00</t>
        </is>
      </c>
      <c r="F146" s="4" t="inlineStr">
        <is>
          <t>40.00</t>
        </is>
      </c>
    </row>
    <row collapsed="false" customFormat="false" customHeight="false" hidden="false" ht="12.1" outlineLevel="0" r="147">
      <c r="A147" s="5" t="s">
        <f>=HYPERLINK("https://leilaoonline.com.br/lote/detalhe/85219", "184")</f>
      </c>
      <c r="B147" s="4" t="s">
        <f>=HYPERLINK("https://leilaoonline.com.br/lote/detalhe/85219", "BALDE ESPREMEDOR; BRALIMPIA")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40.00</t>
        </is>
      </c>
    </row>
    <row collapsed="false" customFormat="false" customHeight="false" hidden="false" ht="12.1" outlineLevel="0" r="148">
      <c r="A148" s="5" t="s">
        <f>=HYPERLINK("https://leilaoonline.com.br/lote/detalhe/85220", "185")</f>
      </c>
      <c r="B148" s="4" t="s">
        <f>=HYPERLINK("https://leilaoonline.com.br/lote/detalhe/85220", "GIROFLEX BAGAGEIRO")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=HYPERLINK("https://leilaoonline.com.br/lote/detalhe/85221", "207")</f>
      </c>
      <c r="B149" s="4" t="s">
        <f>=HYPERLINK("https://leilaoonline.com.br/lote/detalhe/85221", "ARMARIO GUARDA VOLUME")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=HYPERLINK("https://leilaoonline.com.br/lote/detalhe/85222", "208")</f>
      </c>
      <c r="B150" s="4" t="s">
        <f>=HYPERLINK("https://leilaoonline.com.br/lote/detalhe/85222", "ARMARIO GUARDA VOLUME")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=HYPERLINK("https://leilaoonline.com.br/lote/detalhe/85223", "209")</f>
      </c>
      <c r="B151" s="4" t="s">
        <f>=HYPERLINK("https://leilaoonline.com.br/lote/detalhe/85223", "ARMARIO GUARDA VOLUME")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=HYPERLINK("https://leilaoonline.com.br/lote/detalhe/85224", "210")</f>
      </c>
      <c r="B152" s="4" t="s">
        <f>=HYPERLINK("https://leilaoonline.com.br/lote/detalhe/85224", "ARMARIO GUARDA VOLUME")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=HYPERLINK("https://leilaoonline.com.br/lote/detalhe/85225", "211")</f>
      </c>
      <c r="B153" s="4" t="s">
        <f>=HYPERLINK("https://leilaoonline.com.br/lote/detalhe/85225", "ARMARIO GUARDA VOLUME")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=HYPERLINK("https://leilaoonline.com.br/lote/detalhe/85226", "212")</f>
      </c>
      <c r="B154" s="4" t="s">
        <f>=HYPERLINK("https://leilaoonline.com.br/lote/detalhe/85226", "ARMARIO GUARDA VOLUME")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=HYPERLINK("https://leilaoonline.com.br/lote/detalhe/85227", "213")</f>
      </c>
      <c r="B155" s="4" t="s">
        <f>=HYPERLINK("https://leilaoonline.com.br/lote/detalhe/85227", "SERVIDOR; DELL; SERVIDOR MODELO E076")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=HYPERLINK("https://leilaoonline.com.br/lote/detalhe/85228", "214")</f>
      </c>
      <c r="B156" s="4" t="s">
        <f>=HYPERLINK("https://leilaoonline.com.br/lote/detalhe/85228", "SERVIDOR; DELL; SERVIDOR MODELO E10S")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=HYPERLINK("https://leilaoonline.com.br/lote/detalhe/85229", "215")</f>
      </c>
      <c r="B157" s="4" t="s">
        <f>=HYPERLINK("https://leilaoonline.com.br/lote/detalhe/85229", "VITRINE")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=HYPERLINK("https://leilaoonline.com.br/lote/detalhe/87230", "216")</f>
      </c>
      <c r="B158" s="4" t="s">
        <f>=HYPERLINK("https://leilaoonline.com.br/lote/detalhe/87230", "CÂMERAS DE SEGURANÇA; 4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=HYPERLINK("https://leilaoonline.com.br/lote/detalhe/87231", "217")</f>
      </c>
      <c r="B159" s="4" t="s">
        <f>=HYPERLINK("https://leilaoonline.com.br/lote/detalhe/87231", "CÂMERAS DE SEGURANÇA; 4 UNIDADES")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=HYPERLINK("https://leilaoonline.com.br/lote/detalhe/87232", "218")</f>
      </c>
      <c r="B160" s="4" t="s">
        <f>=HYPERLINK("https://leilaoonline.com.br/lote/detalhe/87232", "CÂMERAS DE SEGURANÇA; 4 UNIDADES")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=HYPERLINK("https://leilaoonline.com.br/lote/detalhe/87233", "219")</f>
      </c>
      <c r="B161" s="4" t="s">
        <f>=HYPERLINK("https://leilaoonline.com.br/lote/detalhe/87233", "CÂMERAS DE SEGURANÇA; 4 UNIDADES")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=HYPERLINK("https://leilaoonline.com.br/lote/detalhe/87234", "220")</f>
      </c>
      <c r="B162" s="4" t="s">
        <f>=HYPERLINK("https://leilaoonline.com.br/lote/detalhe/87234", "CÂMERAS DE SEGURANÇA;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=HYPERLINK("https://leilaoonline.com.br/lote/detalhe/87235", "221")</f>
      </c>
      <c r="B163" s="4" t="s">
        <f>=HYPERLINK("https://leilaoonline.com.br/lote/detalhe/87235", "CÂMERAS DE SEGURANÇA; 4 UNIDADES")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=HYPERLINK("https://leilaoonline.com.br/lote/detalhe/87236", "222")</f>
      </c>
      <c r="B164" s="4" t="s">
        <f>=HYPERLINK("https://leilaoonline.com.br/lote/detalhe/87236", "CÂMERAS DE SEGURANÇA; 4 UNIDADES")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=HYPERLINK("https://leilaoonline.com.br/lote/detalhe/87237", "223")</f>
      </c>
      <c r="B165" s="4" t="s">
        <f>=HYPERLINK("https://leilaoonline.com.br/lote/detalhe/87237", "CÂMERAS DE SEGURANÇA; 2 UNIDADES")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=HYPERLINK("https://leilaoonline.com.br/lote/detalhe/87238", "224")</f>
      </c>
      <c r="B166" s="4" t="s">
        <f>=HYPERLINK("https://leilaoonline.com.br/lote/detalhe/87238", "SENSOR DE MOVIMENTO; 4 UNIDADES")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40,00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=HYPERLINK("https://leilaoonline.com.br/lote/detalhe/87239", "225")</f>
      </c>
      <c r="B167" s="4" t="s">
        <f>=HYPERLINK("https://leilaoonline.com.br/lote/detalhe/87239", "SENSOR DE MOVIMENTO; 4 UNIDADES")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=HYPERLINK("https://leilaoonline.com.br/lote/detalhe/87240", "226")</f>
      </c>
      <c r="B168" s="4" t="s">
        <f>=HYPERLINK("https://leilaoonline.com.br/lote/detalhe/87240", "SENSOR DE MOVIMENTO; 4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=HYPERLINK("https://leilaoonline.com.br/lote/detalhe/87241", "227")</f>
      </c>
      <c r="B169" s="4" t="s">
        <f>=HYPERLINK("https://leilaoonline.com.br/lote/detalhe/87241", "SENSOR DE MOVIMENTO; 4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=HYPERLINK("https://leilaoonline.com.br/lote/detalhe/87242", "228")</f>
      </c>
      <c r="B170" s="4" t="s">
        <f>=HYPERLINK("https://leilaoonline.com.br/lote/detalhe/87242", "SENSOR DE MOVIMENTO; 4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40,00</t>
        </is>
      </c>
      <c r="F170" s="4" t="inlineStr">
        <is>
          <t>10.00</t>
        </is>
      </c>
    </row>
    <row collapsed="false" customFormat="false" customHeight="false" hidden="false" ht="12.1" outlineLevel="0" r="171">
      <c r="A171" s="5" t="s">
        <f>=HYPERLINK("https://leilaoonline.com.br/lote/detalhe/87243", "229")</f>
      </c>
      <c r="B171" s="4" t="s">
        <f>=HYPERLINK("https://leilaoonline.com.br/lote/detalhe/87243", "APARELHO TELEFÔNICO; INTELBRAS; 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40,00</t>
        </is>
      </c>
      <c r="F171" s="4" t="inlineStr">
        <is>
          <t>10.00</t>
        </is>
      </c>
    </row>
    <row collapsed="false" customFormat="false" customHeight="false" hidden="false" ht="12.1" outlineLevel="0" r="172">
      <c r="A172" s="5" t="s">
        <f>=HYPERLINK("https://leilaoonline.com.br/lote/detalhe/87244", "230")</f>
      </c>
      <c r="B172" s="4" t="s">
        <f>=HYPERLINK("https://leilaoonline.com.br/lote/detalhe/87244", "APARELHO TELEFÔNICO; INTELBRAS; 4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40,00</t>
        </is>
      </c>
      <c r="F172" s="4" t="inlineStr">
        <is>
          <t>10.00</t>
        </is>
      </c>
    </row>
    <row collapsed="false" customFormat="false" customHeight="false" hidden="false" ht="12.1" outlineLevel="0" r="173">
      <c r="A173" s="5" t="s">
        <f>=HYPERLINK("https://leilaoonline.com.br/lote/detalhe/87245", "231")</f>
      </c>
      <c r="B173" s="4" t="s">
        <f>=HYPERLINK("https://leilaoonline.com.br/lote/detalhe/87245", "PABX; MARCA INTELBRAS; TI NKT 4245I")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10.00</t>
        </is>
      </c>
    </row>
    <row collapsed="false" customFormat="false" customHeight="false" hidden="false" ht="12.1" outlineLevel="0" r="174">
      <c r="A174" s="5" t="s">
        <f>=HYPERLINK("https://leilaoonline.com.br/lote/detalhe/87246", "232")</f>
      </c>
      <c r="B174" s="4" t="s">
        <f>=HYPERLINK("https://leilaoonline.com.br/lote/detalhe/87246", "PABX; MARCA INTELBRAS; TI NKT 4245I")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90,00</t>
        </is>
      </c>
      <c r="F174" s="4" t="inlineStr">
        <is>
          <t>10.00</t>
        </is>
      </c>
    </row>
    <row collapsed="false" customFormat="false" customHeight="false" hidden="false" ht="12.1" outlineLevel="0" r="175">
      <c r="A175" s="5" t="s">
        <f>=HYPERLINK("https://leilaoonline.com.br/lote/detalhe/87247", "233")</f>
      </c>
      <c r="B175" s="4" t="s">
        <f>=HYPERLINK("https://leilaoonline.com.br/lote/detalhe/87247", "PABX; MARCA INTELBRAS; TI NKT 4245I")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90,00</t>
        </is>
      </c>
      <c r="F175" s="4" t="inlineStr">
        <is>
          <t>10.00</t>
        </is>
      </c>
    </row>
    <row collapsed="false" customFormat="false" customHeight="false" hidden="false" ht="12.1" outlineLevel="0" r="176">
      <c r="A176" s="5" t="s">
        <f>=HYPERLINK("https://leilaoonline.com.br/lote/detalhe/87248", "234")</f>
      </c>
      <c r="B176" s="4" t="s">
        <f>=HYPERLINK("https://leilaoonline.com.br/lote/detalhe/87248", "PABX; MARCA INTELBRAS; TI NKT 4245I")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=HYPERLINK("https://leilaoonline.com.br/lote/detalhe/87249", "235")</f>
      </c>
      <c r="B177" s="4" t="s">
        <f>=HYPERLINK("https://leilaoonline.com.br/lote/detalhe/87249", "PABX; MARCA INTELBRAS; TI NKT 4245I")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=HYPERLINK("https://leilaoonline.com.br/lote/detalhe/87250", "236")</f>
      </c>
      <c r="B178" s="4" t="s">
        <f>=HYPERLINK("https://leilaoonline.com.br/lote/detalhe/87250", "PABX; MARCA INTELBRAS; TI 730I")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125,00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=HYPERLINK("https://leilaoonline.com.br/lote/detalhe/87251", "237")</f>
      </c>
      <c r="B179" s="4" t="s">
        <f>=HYPERLINK("https://leilaoonline.com.br/lote/detalhe/87251", "PABX; MARCA INTELBRAS; TI 730I")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125,00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=HYPERLINK("https://leilaoonline.com.br/lote/detalhe/87252", "238")</f>
      </c>
      <c r="B180" s="4" t="s">
        <f>=HYPERLINK("https://leilaoonline.com.br/lote/detalhe/87252", "PABX; MARCA INTELBRAS; TI 730I")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125,00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=HYPERLINK("https://leilaoonline.com.br/lote/detalhe/87253", "239")</f>
      </c>
      <c r="B181" s="4" t="s">
        <f>=HYPERLINK("https://leilaoonline.com.br/lote/detalhe/87253", "PABX; MARCA INTELBRAS; TI 730I")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125,00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=HYPERLINK("https://leilaoonline.com.br/lote/detalhe/87254", "240")</f>
      </c>
      <c r="B182" s="4" t="s">
        <f>=HYPERLINK("https://leilaoonline.com.br/lote/detalhe/87254", "PABX; MARCA INTELBRAS; TI 730I")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=HYPERLINK("https://leilaoonline.com.br/lote/detalhe/87255", "241")</f>
      </c>
      <c r="B183" s="4" t="s">
        <f>=HYPERLINK("https://leilaoonline.com.br/lote/detalhe/87255", "PABX; MARCA INTELBRAS; TI 730I")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125,00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=HYPERLINK("https://leilaoonline.com.br/lote/detalhe/87256", "242")</f>
      </c>
      <c r="B184" s="4" t="s">
        <f>=HYPERLINK("https://leilaoonline.com.br/lote/detalhe/87256", "PABX; MARCA PANASONIC; KX-TS8804X")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=HYPERLINK("https://leilaoonline.com.br/lote/detalhe/87257", "243")</f>
      </c>
      <c r="B185" s="4" t="s">
        <f>=HYPERLINK("https://leilaoonline.com.br/lote/detalhe/87257", "APARELHO TELEFÔNICO; INTELBRAS; 4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=HYPERLINK("https://leilaoonline.com.br/lote/detalhe/87258", "244")</f>
      </c>
      <c r="B186" s="4" t="s">
        <f>=HYPERLINK("https://leilaoonline.com.br/lote/detalhe/87258", "APARELHO TELEFÔNICO; INTELBRAS; 4 UNIDADES")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=HYPERLINK("https://leilaoonline.com.br/lote/detalhe/87259", "245")</f>
      </c>
      <c r="B187" s="4" t="s">
        <f>=HYPERLINK("https://leilaoonline.com.br/lote/detalhe/87259", "DIVERSOS; CARREGADORES, BATERIRAS E RADIOS HT")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=HYPERLINK("https://leilaoonline.com.br/lote/detalhe/87279", "246")</f>
      </c>
      <c r="B188" s="4" t="s">
        <f>=HYPERLINK("https://leilaoonline.com.br/lote/detalhe/87279", "TECLADOS DIVERSOS; 5 UNIDADES")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=HYPERLINK("https://leilaoonline.com.br/lote/detalhe/87280", "247")</f>
      </c>
      <c r="B189" s="4" t="s">
        <f>=HYPERLINK("https://leilaoonline.com.br/lote/detalhe/87280", "TECLADOS DIVERSOS; 5 UNIDADES")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=HYPERLINK("https://leilaoonline.com.br/lote/detalhe/87281", "248")</f>
      </c>
      <c r="B190" s="4" t="s">
        <f>=HYPERLINK("https://leilaoonline.com.br/lote/detalhe/87281", "RELÓGIO DE PONTO; HENRY")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=HYPERLINK("https://leilaoonline.com.br/lote/detalhe/87282", "249")</f>
      </c>
      <c r="B191" s="4" t="s">
        <f>=HYPERLINK("https://leilaoonline.com.br/lote/detalhe/87282", "RELÓGIO DE PONTO - DIGITAL - BIOMETRIA; HENRY")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=HYPERLINK("https://leilaoonline.com.br/lote/detalhe/87283", "250")</f>
      </c>
      <c r="B192" s="4" t="s">
        <f>=HYPERLINK("https://leilaoonline.com.br/lote/detalhe/87283", "RELÓGIO DE PONTO - DIGITAL - BIOMETRIA; HENRY")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=HYPERLINK("https://leilaoonline.com.br/lote/detalhe/87284", "251")</f>
      </c>
      <c r="B193" s="4" t="s">
        <f>=HYPERLINK("https://leilaoonline.com.br/lote/detalhe/87284", "DVR")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50,00</t>
        </is>
      </c>
      <c r="F193" s="4" t="inlineStr">
        <is>
          <t>20.00</t>
        </is>
      </c>
    </row>
    <row collapsed="false" customFormat="false" customHeight="false" hidden="false" ht="12.1" outlineLevel="0" r="194">
      <c r="A194" s="5" t="s">
        <f>=HYPERLINK("https://leilaoonline.com.br/lote/detalhe/87285", "252")</f>
      </c>
      <c r="B194" s="4" t="s">
        <f>=HYPERLINK("https://leilaoonline.com.br/lote/detalhe/87285", "DVR")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50,00</t>
        </is>
      </c>
      <c r="F194" s="4" t="inlineStr">
        <is>
          <t>20.00</t>
        </is>
      </c>
    </row>
    <row collapsed="false" customFormat="false" customHeight="false" hidden="false" ht="12.1" outlineLevel="0" r="195">
      <c r="A195" s="5" t="s">
        <f>=HYPERLINK("https://leilaoonline.com.br/lote/detalhe/87286", "253")</f>
      </c>
      <c r="B195" s="4" t="s">
        <f>=HYPERLINK("https://leilaoonline.com.br/lote/detalhe/87286", "DVR")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50,00</t>
        </is>
      </c>
      <c r="F195" s="4" t="inlineStr">
        <is>
          <t>20.00</t>
        </is>
      </c>
    </row>
    <row collapsed="false" customFormat="false" customHeight="false" hidden="false" ht="12.1" outlineLevel="0" r="196">
      <c r="A196" s="5" t="s">
        <f>=HYPERLINK("https://leilaoonline.com.br/lote/detalhe/87287", "254")</f>
      </c>
      <c r="B196" s="4" t="s">
        <f>=HYPERLINK("https://leilaoonline.com.br/lote/detalhe/87287", "DVR")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=HYPERLINK("https://leilaoonline.com.br/lote/detalhe/87288", "255")</f>
      </c>
      <c r="B197" s="4" t="s">
        <f>=HYPERLINK("https://leilaoonline.com.br/lote/detalhe/87288", "DVR")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50,00</t>
        </is>
      </c>
      <c r="F197" s="4" t="inlineStr">
        <is>
          <t>20.00</t>
        </is>
      </c>
    </row>
    <row collapsed="false" customFormat="false" customHeight="false" hidden="false" ht="12.1" outlineLevel="0" r="198">
      <c r="A198" s="5" t="s">
        <f>=HYPERLINK("https://leilaoonline.com.br/lote/detalhe/87289", "256")</f>
      </c>
      <c r="B198" s="4" t="s">
        <f>=HYPERLINK("https://leilaoonline.com.br/lote/detalhe/87289", "MONITOR 19'' LG")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20.00</t>
        </is>
      </c>
    </row>
    <row collapsed="false" customFormat="false" customHeight="false" hidden="false" ht="12.1" outlineLevel="0" r="199">
      <c r="A199" s="5" t="s">
        <f>=HYPERLINK("https://leilaoonline.com.br/lote/detalhe/87290", "257")</f>
      </c>
      <c r="B199" s="4" t="s">
        <f>=HYPERLINK("https://leilaoonline.com.br/lote/detalhe/87290", "MONITOR 19'' AOC")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=HYPERLINK("https://leilaoonline.com.br/lote/detalhe/87291", "258")</f>
      </c>
      <c r="B200" s="4" t="s">
        <f>=HYPERLINK("https://leilaoonline.com.br/lote/detalhe/87291", "SWITCH; TP-LINK; MODELO TL-SF1024")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=HYPERLINK("https://leilaoonline.com.br/lote/detalhe/87292", "259")</f>
      </c>
      <c r="B201" s="4" t="s">
        <f>=HYPERLINK("https://leilaoonline.com.br/lote/detalhe/87292", "ROTEADOR - BALANCEADOR; CISCO;  RV042")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125,00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=HYPERLINK("https://leilaoonline.com.br/lote/detalhe/87293", "260")</f>
      </c>
      <c r="B202" s="4" t="s">
        <f>=HYPERLINK("https://leilaoonline.com.br/lote/detalhe/87293", "DIVERSOS; 2FONTES ATX E UM LEITOR DE DVD")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=HYPERLINK("https://leilaoonline.com.br/lote/detalhe/87294", "261")</f>
      </c>
      <c r="B203" s="4" t="s">
        <f>=HYPERLINK("https://leilaoonline.com.br/lote/detalhe/87294", "LUMINÁRIA DE TETO; 2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=HYPERLINK("https://leilaoonline.com.br/lote/detalhe/87295", "262")</f>
      </c>
      <c r="B204" s="4" t="s">
        <f>=HYPERLINK("https://leilaoonline.com.br/lote/detalhe/87295", "LUMINÁRIA DE TETO; 2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=HYPERLINK("https://leilaoonline.com.br/lote/detalhe/87296", "263")</f>
      </c>
      <c r="B205" s="4" t="s">
        <f>=HYPERLINK("https://leilaoonline.com.br/lote/detalhe/87296", "LUMINÁRIA DE TETO; 2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=HYPERLINK("https://leilaoonline.com.br/lote/detalhe/87297", "264")</f>
      </c>
      <c r="B206" s="4" t="s">
        <f>=HYPERLINK("https://leilaoonline.com.br/lote/detalhe/87297", "LUMINÁRIA DE TETO; 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=HYPERLINK("https://leilaoonline.com.br/lote/detalhe/87298", "265")</f>
      </c>
      <c r="B207" s="4" t="s">
        <f>=HYPERLINK("https://leilaoonline.com.br/lote/detalhe/87298", "LUMINÁRIA DE TETO; 2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=HYPERLINK("https://leilaoonline.com.br/lote/detalhe/87299", "266")</f>
      </c>
      <c r="B208" s="4" t="s">
        <f>=HYPERLINK("https://leilaoonline.com.br/lote/detalhe/87299", "LUMINÁRIA DE TETO;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=HYPERLINK("https://leilaoonline.com.br/lote/detalhe/87300", "267")</f>
      </c>
      <c r="B209" s="4" t="s">
        <f>=HYPERLINK("https://leilaoonline.com.br/lote/detalhe/87300", "LUMINÁRIA DE TETO;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25,00</t>
        </is>
      </c>
      <c r="F209" s="4" t="inlineStr">
        <is>
          <t>10.00</t>
        </is>
      </c>
    </row>
    <row collapsed="false" customFormat="false" customHeight="false" hidden="false" ht="12.1" outlineLevel="0" r="210">
      <c r="A210" s="5" t="s">
        <f>=HYPERLINK("https://leilaoonline.com.br/lote/detalhe/87301", "268")</f>
      </c>
      <c r="B210" s="4" t="s">
        <f>=HYPERLINK("https://leilaoonline.com.br/lote/detalhe/87301", "LUMINÁRIA DE TETO; 2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90,00</t>
        </is>
      </c>
      <c r="F210" s="4" t="inlineStr">
        <is>
          <t>20.00</t>
        </is>
      </c>
    </row>
    <row collapsed="false" customFormat="false" customHeight="false" hidden="false" ht="12.1" outlineLevel="0" r="211">
      <c r="A211" s="5" t="s">
        <f>=HYPERLINK("https://leilaoonline.com.br/lote/detalhe/87302", "269")</f>
      </c>
      <c r="B211" s="4" t="s">
        <f>=HYPERLINK("https://leilaoonline.com.br/lote/detalhe/87302", "LUMINÁRIA DE TETO; 2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90,00</t>
        </is>
      </c>
      <c r="F211" s="4" t="inlineStr">
        <is>
          <t>20.00</t>
        </is>
      </c>
    </row>
    <row collapsed="false" customFormat="false" customHeight="false" hidden="false" ht="12.1" outlineLevel="0" r="212">
      <c r="A212" s="5" t="s">
        <f>=HYPERLINK("https://leilaoonline.com.br/lote/detalhe/87303", "270")</f>
      </c>
      <c r="B212" s="4" t="s">
        <f>=HYPERLINK("https://leilaoonline.com.br/lote/detalhe/87303", "LUMINÁRIA DE TETO; 2 UNIDADES")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60,00</t>
        </is>
      </c>
      <c r="F212" s="4" t="inlineStr">
        <is>
          <t>20.00</t>
        </is>
      </c>
    </row>
    <row collapsed="false" customFormat="false" customHeight="false" hidden="false" ht="12.1" outlineLevel="0" r="213">
      <c r="A213" s="5" t="s">
        <f>=HYPERLINK("https://leilaoonline.com.br/lote/detalhe/87304", "271")</f>
      </c>
      <c r="B213" s="4" t="s">
        <f>=HYPERLINK("https://leilaoonline.com.br/lote/detalhe/87304", "LUMINÁRIA DE TETO; 2 UNIDADES")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50,00</t>
        </is>
      </c>
      <c r="F213" s="4" t="inlineStr">
        <is>
          <t>20.00</t>
        </is>
      </c>
    </row>
    <row collapsed="false" customFormat="false" customHeight="false" hidden="false" ht="12.1" outlineLevel="0" r="214">
      <c r="A214" s="5" t="s">
        <f>=HYPERLINK("https://leilaoonline.com.br/lote/detalhe/87305", "272")</f>
      </c>
      <c r="B214" s="4" t="s">
        <f>=HYPERLINK("https://leilaoonline.com.br/lote/detalhe/87305", "LUMINÁRIA DE TETO; 2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50,00</t>
        </is>
      </c>
      <c r="F214" s="4" t="inlineStr">
        <is>
          <t>20.00</t>
        </is>
      </c>
    </row>
    <row collapsed="false" customFormat="false" customHeight="false" hidden="false" ht="12.1" outlineLevel="0" r="215">
      <c r="A215" s="5" t="s">
        <f>=HYPERLINK("https://leilaoonline.com.br/lote/detalhe/87306", "273")</f>
      </c>
      <c r="B215" s="4" t="s">
        <f>=HYPERLINK("https://leilaoonline.com.br/lote/detalhe/87306", "LUMINÁRIA DE TETO; 2 UNIDADES")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20.00</t>
        </is>
      </c>
    </row>
    <row collapsed="false" customFormat="false" customHeight="false" hidden="false" ht="12.1" outlineLevel="0" r="216">
      <c r="A216" s="5" t="s">
        <f>=HYPERLINK("https://leilaoonline.com.br/lote/detalhe/87307", "274")</f>
      </c>
      <c r="B216" s="4" t="s">
        <f>=HYPERLINK("https://leilaoonline.com.br/lote/detalhe/87307", "ROLO DE FIO")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20.00</t>
        </is>
      </c>
    </row>
    <row collapsed="false" customFormat="false" customHeight="false" hidden="false" ht="12.1" outlineLevel="0" r="217">
      <c r="A217" s="5" t="s">
        <f>=HYPERLINK("https://leilaoonline.com.br/lote/detalhe/87308", "275")</f>
      </c>
      <c r="B217" s="4" t="s">
        <f>=HYPERLINK("https://leilaoonline.com.br/lote/detalhe/87308", "ROLO DE FIO")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=HYPERLINK("https://leilaoonline.com.br/lote/detalhe/87309", "276")</f>
      </c>
      <c r="B218" s="4" t="s">
        <f>=HYPERLINK("https://leilaoonline.com.br/lote/detalhe/87309", "ROLO DE FIO")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20.00</t>
        </is>
      </c>
    </row>
    <row collapsed="false" customFormat="false" customHeight="false" hidden="false" ht="12.1" outlineLevel="0" r="219">
      <c r="A219" s="5" t="s">
        <f>=HYPERLINK("https://leilaoonline.com.br/lote/detalhe/87310", "277")</f>
      </c>
      <c r="B219" s="4" t="s">
        <f>=HYPERLINK("https://leilaoonline.com.br/lote/detalhe/87310", "ROLO DE FIO")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20.00</t>
        </is>
      </c>
    </row>
    <row collapsed="false" customFormat="false" customHeight="false" hidden="false" ht="12.1" outlineLevel="0" r="220">
      <c r="A220" s="5" t="s">
        <f>=HYPERLINK("https://leilaoonline.com.br/lote/detalhe/87311", "278")</f>
      </c>
      <c r="B220" s="4" t="s">
        <f>=HYPERLINK("https://leilaoonline.com.br/lote/detalhe/87311", "ROLO DE FIO")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20.00</t>
        </is>
      </c>
    </row>
    <row collapsed="false" customFormat="false" customHeight="false" hidden="false" ht="12.1" outlineLevel="0" r="221">
      <c r="A221" s="5" t="s">
        <f>=HYPERLINK("https://leilaoonline.com.br/lote/detalhe/87312", "279")</f>
      </c>
      <c r="B221" s="4" t="s">
        <f>=HYPERLINK("https://leilaoonline.com.br/lote/detalhe/87312", "ROLO DE FIO")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20.00</t>
        </is>
      </c>
    </row>
    <row collapsed="false" customFormat="false" customHeight="false" hidden="false" ht="12.1" outlineLevel="0" r="222">
      <c r="A222" s="5" t="s">
        <f>=HYPERLINK("https://leilaoonline.com.br/lote/detalhe/87313", "280")</f>
      </c>
      <c r="B222" s="4" t="s">
        <f>=HYPERLINK("https://leilaoonline.com.br/lote/detalhe/87313", "PERSIANA")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25,00</t>
        </is>
      </c>
      <c r="F222" s="4" t="inlineStr">
        <is>
          <t>10.00</t>
        </is>
      </c>
    </row>
    <row collapsed="false" customFormat="false" customHeight="false" hidden="false" ht="12.1" outlineLevel="0" r="223">
      <c r="A223" s="5" t="s">
        <f>=HYPERLINK("https://leilaoonline.com.br/lote/detalhe/87314", "281")</f>
      </c>
      <c r="B223" s="4" t="s">
        <f>=HYPERLINK("https://leilaoonline.com.br/lote/detalhe/87314", "PERSIANA")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25,00</t>
        </is>
      </c>
      <c r="F223" s="4" t="inlineStr">
        <is>
          <t>10.00</t>
        </is>
      </c>
    </row>
    <row collapsed="false" customFormat="false" customHeight="false" hidden="false" ht="12.1" outlineLevel="0" r="224">
      <c r="A224" s="5" t="s">
        <f>=HYPERLINK("https://leilaoonline.com.br/lote/detalhe/87315", "282")</f>
      </c>
      <c r="B224" s="4" t="s">
        <f>=HYPERLINK("https://leilaoonline.com.br/lote/detalhe/87315", "PERSIANA")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40,00</t>
        </is>
      </c>
      <c r="F224" s="4" t="inlineStr">
        <is>
          <t>20.00</t>
        </is>
      </c>
    </row>
    <row collapsed="false" customFormat="false" customHeight="false" hidden="false" ht="12.1" outlineLevel="0" r="225">
      <c r="A225" s="5" t="s">
        <f>=HYPERLINK("https://leilaoonline.com.br/lote/detalhe/87316", "283")</f>
      </c>
      <c r="B225" s="4" t="s">
        <f>=HYPERLINK("https://leilaoonline.com.br/lote/detalhe/87316", "PERSIANA")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40,00</t>
        </is>
      </c>
      <c r="F225" s="4" t="inlineStr">
        <is>
          <t>10.00</t>
        </is>
      </c>
    </row>
    <row collapsed="false" customFormat="false" customHeight="false" hidden="false" ht="12.1" outlineLevel="0" r="226">
      <c r="A226" s="5" t="s">
        <f>=HYPERLINK("https://leilaoonline.com.br/lote/detalhe/87317", "284")</f>
      </c>
      <c r="B226" s="4" t="s">
        <f>=HYPERLINK("https://leilaoonline.com.br/lote/detalhe/87317", "PERSIANA")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25,00</t>
        </is>
      </c>
      <c r="F226" s="4" t="inlineStr">
        <is>
          <t>10.00</t>
        </is>
      </c>
    </row>
    <row collapsed="false" customFormat="false" customHeight="false" hidden="false" ht="12.1" outlineLevel="0" r="227">
      <c r="A227" s="5" t="s">
        <f>=HYPERLINK("https://leilaoonline.com.br/lote/detalhe/87318", "285")</f>
      </c>
      <c r="B227" s="4" t="s">
        <f>=HYPERLINK("https://leilaoonline.com.br/lote/detalhe/87318", "PERSIANA")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25,00</t>
        </is>
      </c>
      <c r="F227" s="4" t="inlineStr">
        <is>
          <t>10.00</t>
        </is>
      </c>
    </row>
    <row collapsed="false" customFormat="false" customHeight="false" hidden="false" ht="12.1" outlineLevel="0" r="228">
      <c r="A228" s="5" t="s">
        <f>=HYPERLINK("https://leilaoonline.com.br/lote/detalhe/87319", "286")</f>
      </c>
      <c r="B228" s="4" t="s">
        <f>=HYPERLINK("https://leilaoonline.com.br/lote/detalhe/87319", "PERSIANA")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25,00</t>
        </is>
      </c>
      <c r="F228" s="4" t="inlineStr">
        <is>
          <t>10.00</t>
        </is>
      </c>
    </row>
    <row collapsed="false" customFormat="false" customHeight="false" hidden="false" ht="12.1" outlineLevel="0" r="229">
      <c r="A229" s="5" t="s">
        <f>=HYPERLINK("https://leilaoonline.com.br/lote/detalhe/87320", "287")</f>
      </c>
      <c r="B229" s="4" t="s">
        <f>=HYPERLINK("https://leilaoonline.com.br/lote/detalhe/87320", "PERSIANA")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25,00</t>
        </is>
      </c>
      <c r="F229" s="4" t="inlineStr">
        <is>
          <t>10.00</t>
        </is>
      </c>
    </row>
    <row collapsed="false" customFormat="false" customHeight="false" hidden="false" ht="12.1" outlineLevel="0" r="230">
      <c r="A230" s="5" t="s">
        <f>=HYPERLINK("https://leilaoonline.com.br/lote/detalhe/87321", "288")</f>
      </c>
      <c r="B230" s="4" t="s">
        <f>=HYPERLINK("https://leilaoonline.com.br/lote/detalhe/87321", "PERSIANA")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25,00</t>
        </is>
      </c>
      <c r="F2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2026-07-14T01:02:56.00Z</dcterms:created>
  <dc:creator>Tellks Tecnologia</dc:creator>
  <cp:revision>0</cp:revision>
</cp:coreProperties>
</file>