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=HYPERLINK("https://leilaoonline.com.br/lote/detalhe/7622", "538")</f>
      </c>
      <c r="B11" s="4" t="s">
        <f>=HYPERLINK("https://leilaoonline.com.br/lote/detalhe/7622", "CASA DE FORÇA, VIDE DESCRITIVO DE ITEN, S/FR. UND IPAUSSU")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=HYPERLINK("https://leilaoonline.com.br/lote/detalhe/7604", "558")</f>
      </c>
      <c r="B12" s="4" t="s">
        <f>=HYPERLINK("https://leilaoonline.com.br/lote/detalhe/7604", " COLHEDORA DE CANA CASE, ANO 2010, FR49527, IMOB. 243473,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=HYPERLINK("https://leilaoonline.com.br/lote/detalhe/7606", "559")</f>
      </c>
      <c r="B13" s="4" t="s">
        <f>=HYPERLINK("https://leilaoonline.com.br/lote/detalhe/7606", " COLHEDORA DE CANA CASE, ANO 2010, FR62218, IMOB. 83904, UND IPAUSSU")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=HYPERLINK("https://leilaoonline.com.br/lote/detalhe/7616", "560")</f>
      </c>
      <c r="B14" s="4" t="s">
        <f>=HYPERLINK("https://leilaoonline.com.br/lote/detalhe/7616", "GM/ S10  ADVANTAGE, ANO/MOD 2011, PLACA ERS4082, COMB, FLEX, FR168719, UND IPAUSSU           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=HYPERLINK("https://leilaoonline.com.br/lote/detalhe/7649", "562")</f>
      </c>
      <c r="B15" s="4" t="s">
        <f>=HYPERLINK("https://leilaoonline.com.br/lote/detalhe/7649", "SUCATA DE BORACHA, PESO APROX. 3Ton E SUCATA DE MANGUEIRA E COM FLANGE 300 KG APROX, S/FR, UND IPAUSSU")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=HYPERLINK("https://leilaoonline.com.br/lote/detalhe/7664", "563")</f>
      </c>
      <c r="B16" s="4" t="s">
        <f>=HYPERLINK("https://leilaoonline.com.br/lote/detalhe/7664", "SUCATA DE REATORES ELÉTRICOS E OUTROS APROX. 400KG,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260,00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=HYPERLINK("https://leilaoonline.com.br/lote/detalhe/7665", "564")</f>
      </c>
      <c r="B17" s="4" t="s">
        <f>=HYPERLINK("https://leilaoonline.com.br/lote/detalhe/7665", "SUCATA DE VALVULAS, MOTORES E BOMBAS, PATRIM. DE 1 VALV. 79172, UND IPAUSSU")</f>
      </c>
      <c r="C17" s="4" t="inlineStr">
        <is>
          <t>Vendido</t>
        </is>
      </c>
      <c r="D17" s="4" t="inlineStr">
        <is>
          <t>22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=HYPERLINK("https://leilaoonline.com.br/lote/detalhe/7746", "565")</f>
      </c>
      <c r="B18" s="4" t="s">
        <f>=HYPERLINK("https://leilaoonline.com.br/lote/detalhe/7746", "SUCATA DE FERRO EIXO DE MOENDA, VENDA POR LOTE  PESO ESTIMADO12 TON, S/FR, UND IPAUSSU")</f>
      </c>
      <c r="C18" s="4" t="inlineStr">
        <is>
          <t>Vendido</t>
        </is>
      </c>
      <c r="D18" s="4" t="inlineStr">
        <is>
          <t>37</t>
        </is>
      </c>
      <c r="E18" s="5" t="inlineStr">
        <is>
          <t>7.150,00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=HYPERLINK("https://leilaoonline.com.br/lote/detalhe/7615", "2384")</f>
      </c>
      <c r="B19" s="4" t="s">
        <f>=HYPERLINK("https://leilaoonline.com.br/lote/detalhe/7615", " SUCATA DE MOTOR DE VARIADOR, MARTELETE E OUTROS, PAT 76749E 77211, UND DIAMANTE")</f>
      </c>
      <c r="C19" s="4" t="inlineStr">
        <is>
          <t>Vendido</t>
        </is>
      </c>
      <c r="D19" s="4" t="inlineStr">
        <is>
          <t>9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=HYPERLINK("https://leilaoonline.com.br/lote/detalhe/7619", "2387")</f>
      </c>
      <c r="B20" s="4" t="s">
        <f>=HYPERLINK("https://leilaoonline.com.br/lote/detalhe/7619", "GUINDASTE E OUTROS PERIFÉRICOS, S/FR, UND DIAMANTE (LOC; lLOTE  PORTO BARREIRO)")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=HYPERLINK("https://leilaoonline.com.br/lote/detalhe/7666", "2389")</f>
      </c>
      <c r="B21" s="4" t="s">
        <f>=HYPERLINK("https://leilaoonline.com.br/lote/detalhe/7666", "LAN MATERIAL DE VINHAÇA PESOAPROX 2 TON, S/FR, UND DIAMANTE")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=HYPERLINK("https://leilaoonline.com.br/lote/detalhe/7821", "2390")</f>
      </c>
      <c r="B22" s="4" t="s">
        <f>=HYPERLINK("https://leilaoonline.com.br/lote/detalhe/7821", "EIXO DE MOENDA VENDA POR LOTE PESO ESTIMADO 10 TONELADA, UND DIAMANTE")</f>
      </c>
      <c r="C22" s="4" t="inlineStr">
        <is>
          <t>Vendido</t>
        </is>
      </c>
      <c r="D22" s="4" t="inlineStr">
        <is>
          <t>27</t>
        </is>
      </c>
      <c r="E22" s="5" t="inlineStr">
        <is>
          <t>5.650,00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=HYPERLINK("https://leilaoonline.com.br/lote/detalhe/7847", "3000")</f>
      </c>
      <c r="B23" s="4" t="s">
        <f>=HYPERLINK("https://leilaoonline.com.br/lote/detalhe/7847", " CARRETA DE SERV. DIVERSOS FAB PROPRIA COM 2 CONTAINER  ACOPLADOS E 1 MOTOR, UND BARRA")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1.850,00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=HYPERLINK("https://leilaoonline.com.br/lote/detalhe/7597", "3004")</f>
      </c>
      <c r="B24" s="4" t="s">
        <f>=HYPERLINK("https://leilaoonline.com.br/lote/detalhe/7597", "7 PISTOES,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=HYPERLINK("https://leilaoonline.com.br/lote/detalhe/7953", "3005")</f>
      </c>
      <c r="B25" s="4" t="s">
        <f>=HYPERLINK("https://leilaoonline.com.br/lote/detalhe/7953", "1 REDUTOR - CESTARI PATRIM. UND BARRA")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=HYPERLINK("https://leilaoonline.com.br/lote/detalhe/7599", "3006")</f>
      </c>
      <c r="B26" s="4" t="s">
        <f>=HYPERLINK("https://leilaoonline.com.br/lote/detalhe/7599", "TUBOS DE EVAPORAÇÃO DE INOX FERROSO - APROX 5 TON, LOTE PREÇO POR KG, S/FR, UND BARRA")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7.450,00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=HYPERLINK("https://leilaoonline.com.br/lote/detalhe/7600", "3007")</f>
      </c>
      <c r="B27" s="4" t="s">
        <f>=HYPERLINK("https://leilaoonline.com.br/lote/detalhe/7600", "TUBOS DE EVAPORAÇÃO APROX. 2 TON LOTE PREÇO POR KG , S/FR, UND BARRA")</f>
      </c>
      <c r="C27" s="4" t="inlineStr">
        <is>
          <t>Vendido</t>
        </is>
      </c>
      <c r="D27" s="4" t="inlineStr">
        <is>
          <t>47</t>
        </is>
      </c>
      <c r="E27" s="5" t="inlineStr">
        <is>
          <t>2.940,00</t>
        </is>
      </c>
      <c r="F27" s="4" t="inlineStr">
        <is>
          <t>0.01</t>
        </is>
      </c>
    </row>
    <row collapsed="false" customFormat="false" customHeight="false" hidden="false" ht="12.1" outlineLevel="0" r="28">
      <c r="A28" s="5" t="s">
        <f>=HYPERLINK("https://leilaoonline.com.br/lote/detalhe/7653", "3008")</f>
      </c>
      <c r="B28" s="4" t="s">
        <f>=HYPERLINK("https://leilaoonline.com.br/lote/detalhe/7653", "TRATOR MASSEY FERGUSSON 7140 4X4 4RM, ANO 2010, SÉRIE7140298517, FR93141 IMOB 246692-0. UND BARRA")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43.000,00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=HYPERLINK("https://leilaoonline.com.br/lote/detalhe/7655", "3010")</f>
      </c>
      <c r="B29" s="4" t="s">
        <f>=HYPERLINK("https://leilaoonline.com.br/lote/detalhe/7655", "VOLUTA DE BOMBA INOX E FERRO  PESO ESTIMADO 1 TON, S/FR, UND BARRA")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2.050,00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=HYPERLINK("https://leilaoonline.com.br/lote/detalhe/7656", "3011")</f>
      </c>
      <c r="B30" s="4" t="s">
        <f>=HYPERLINK("https://leilaoonline.com.br/lote/detalhe/7656", "SUCATA DE TUBOS DE FIBRA, PESO ESTIMADO 2 TON, UND BARRA")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=HYPERLINK("https://leilaoonline.com.br/lote/detalhe/7658", "3012")</f>
      </c>
      <c r="B31" s="4" t="s">
        <f>=HYPERLINK("https://leilaoonline.com.br/lote/detalhe/7658", "PISTÕES DE PA CARREGADEIRA ,TANQUE DE INOX  E CABINE DE CAMINHÃO 3/4, S/FR, UND BARRA")</f>
      </c>
      <c r="C31" s="4" t="inlineStr">
        <is>
          <t>Vendido</t>
        </is>
      </c>
      <c r="D31" s="4" t="inlineStr">
        <is>
          <t>35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=HYPERLINK("https://leilaoonline.com.br/lote/detalhe/7660", "3013")</f>
      </c>
      <c r="B32" s="4" t="s">
        <f>=HYPERLINK("https://leilaoonline.com.br/lote/detalhe/7660", "MOTO SOLDADORA, FR102474, UND BARRA")</f>
      </c>
      <c r="C32" s="4" t="inlineStr">
        <is>
          <t>Vendido</t>
        </is>
      </c>
      <c r="D32" s="4" t="inlineStr">
        <is>
          <t>79</t>
        </is>
      </c>
      <c r="E32" s="5" t="inlineStr">
        <is>
          <t>4.250,00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=HYPERLINK("https://leilaoonline.com.br/lote/detalhe/7661", "3014")</f>
      </c>
      <c r="B33" s="4" t="s">
        <f>=HYPERLINK("https://leilaoonline.com.br/lote/detalhe/7661", "2 MOTORES, 1 MOTOR DE SCANIA 113 E 1 MOTOR PERKINS, S/FR, UND BARRA")</f>
      </c>
      <c r="C33" s="4" t="inlineStr">
        <is>
          <t>Vendido</t>
        </is>
      </c>
      <c r="D33" s="4" t="inlineStr">
        <is>
          <t>38</t>
        </is>
      </c>
      <c r="E33" s="5" t="inlineStr">
        <is>
          <t>4.400,00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=HYPERLINK("https://leilaoonline.com.br/lote/detalhe/7662", "3015")</f>
      </c>
      <c r="B34" s="4" t="s">
        <f>=HYPERLINK("https://leilaoonline.com.br/lote/detalhe/7662", "REBOQUE RODOVIARIA 7,60M COM BAU, ANO 1983, PLACA BWQ5347, S/FR, UND BARRA")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=HYPERLINK("https://leilaoonline.com.br/lote/detalhe/7663", "3016")</f>
      </c>
      <c r="B35" s="4" t="s">
        <f>=HYPERLINK("https://leilaoonline.com.br/lote/detalhe/7663", "10 REDUTORES, DIVERSAS MARCAS, IMOB. 47959/48585/47867/48604/48718/48583/48602 E 49508, UND BARRA")</f>
      </c>
      <c r="C35" s="4" t="inlineStr">
        <is>
          <t>Vendido</t>
        </is>
      </c>
      <c r="D35" s="4" t="inlineStr">
        <is>
          <t>51</t>
        </is>
      </c>
      <c r="E35" s="5" t="inlineStr">
        <is>
          <t>5.800,00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=HYPERLINK("https://leilaoonline.com.br/lote/detalhe/7822", "3017")</f>
      </c>
      <c r="B36" s="4" t="s">
        <f>=HYPERLINK("https://leilaoonline.com.br/lote/detalhe/7822", "SUCATA MISTA , FERRO,COBRE, INOX FERROSO, VENDA POR LOTE, UND BARRA")</f>
      </c>
      <c r="C36" s="4" t="inlineStr">
        <is>
          <t>Vendido</t>
        </is>
      </c>
      <c r="D36" s="4" t="inlineStr">
        <is>
          <t>56</t>
        </is>
      </c>
      <c r="E36" s="5" t="inlineStr">
        <is>
          <t>3.350,00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=HYPERLINK("https://leilaoonline.com.br/lote/detalhe/7823", "3018")</f>
      </c>
      <c r="B37" s="4" t="s">
        <f>=HYPERLINK("https://leilaoonline.com.br/lote/detalhe/7823", "5 REDUTORES PATR. 82174, 70919,70918,82173 e 70894, UND BARRA")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=HYPERLINK("https://leilaoonline.com.br/lote/detalhe/7950", "3019")</f>
      </c>
      <c r="B38" s="4" t="s">
        <f>=HYPERLINK("https://leilaoonline.com.br/lote/detalhe/7950", "90 BOMBAS COSTAIS - 70 BOMBAS DE PLASTICO E 20 BOMBAS DE INOX, S/FR,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=HYPERLINK("https://leilaoonline.com.br/lote/detalhe/7951", "3020")</f>
      </c>
      <c r="B39" s="4" t="s">
        <f>=HYPERLINK("https://leilaoonline.com.br/lote/detalhe/7951", "MISTURADOR RIBBON BLENDER, PESO ESTIMADO 2T, S/FR, UND BARRA")</f>
      </c>
      <c r="C39" s="4" t="inlineStr">
        <is>
          <t>Vendido</t>
        </is>
      </c>
      <c r="D39" s="4" t="inlineStr">
        <is>
          <t>70</t>
        </is>
      </c>
      <c r="E39" s="5" t="inlineStr">
        <is>
          <t>5.350,00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=HYPERLINK("https://leilaoonline.com.br/lote/detalhe/7952", "3021")</f>
      </c>
      <c r="B40" s="4" t="s">
        <f>=HYPERLINK("https://leilaoonline.com.br/lote/detalhe/7952", " 1 REDUTOR  PESO ESTIMADO 300KG PATRIMONIO 81161  ")</f>
      </c>
      <c r="C40" s="4" t="inlineStr">
        <is>
          <t>Vendido</t>
        </is>
      </c>
      <c r="D40" s="4" t="inlineStr">
        <is>
          <t>39</t>
        </is>
      </c>
      <c r="E40" s="5" t="inlineStr">
        <is>
          <t>2.250,00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=HYPERLINK("https://leilaoonline.com.br/lote/detalhe/7954", "3844")</f>
      </c>
      <c r="B41" s="4" t="s">
        <f>=HYPERLINK("https://leilaoonline.com.br/lote/detalhe/7954", "RESFRIADOR CHILLER YORK PLCO 116 DX, IMOB. BAR2-50348-0, , (LOC.DESTILARIA), UND BARRA")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=HYPERLINK("https://leilaoonline.com.br/lote/detalhe/7620", "3908")</f>
      </c>
      <c r="B42" s="4" t="s">
        <f>=HYPERLINK("https://leilaoonline.com.br/lote/detalhe/7620", " CARRETA TORTA DE FILTRO, FR103621, UND.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=HYPERLINK("https://leilaoonline.com.br/lote/detalhe/7626", "3928")</f>
      </c>
      <c r="B43" s="4" t="s">
        <f>=HYPERLINK("https://leilaoonline.com.br/lote/detalhe/7626", "ESTUFA CULTURA FANEM 002-CB, PAT28161UND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=HYPERLINK("https://leilaoonline.com.br/lote/detalhe/7607", "3954")</f>
      </c>
      <c r="B44" s="4" t="s">
        <f>=HYPERLINK("https://leilaoonline.com.br/lote/detalhe/7607", "ANEL DE PALM - BOBI DE PORCELONA, S/FR, UND BARRA")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=HYPERLINK("https://leilaoonline.com.br/lote/detalhe/7624", "3966")</f>
      </c>
      <c r="B45" s="4" t="s">
        <f>=HYPERLINK("https://leilaoonline.com.br/lote/detalhe/7624", " 10 VARIADORES APROX.  E ISOLADORES DE PORCELANA  (7 TON PESO ESTIMADO PARA CARGA)")</f>
      </c>
      <c r="C45" s="4" t="inlineStr">
        <is>
          <t>Vendido</t>
        </is>
      </c>
      <c r="D45" s="4" t="inlineStr">
        <is>
          <t>18</t>
        </is>
      </c>
      <c r="E45" s="5" t="inlineStr">
        <is>
          <t>4.300,00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=HYPERLINK("https://leilaoonline.com.br/lote/detalhe/7611", "3986")</f>
      </c>
      <c r="B46" s="4" t="s">
        <f>=HYPERLINK("https://leilaoonline.com.br/lote/detalhe/7611", "SUCATA DE VIDRO, S/FR, UND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=HYPERLINK("https://leilaoonline.com.br/lote/detalhe/7609", "4516")</f>
      </c>
      <c r="B47" s="4" t="s">
        <f>=HYPERLINK("https://leilaoonline.com.br/lote/detalhe/7609", " 2 HIDRO ROLL, S/FR, UND COSTA PINTO")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=HYPERLINK("https://leilaoonline.com.br/lote/detalhe/7625", "4549")</f>
      </c>
      <c r="B48" s="4" t="s">
        <f>=HYPERLINK("https://leilaoonline.com.br/lote/detalhe/7625", " CAIXOTE CANA PICADA, S/FR, UND COSTA PINTO")</f>
      </c>
      <c r="C48" s="4" t="inlineStr">
        <is>
          <t>Vendido</t>
        </is>
      </c>
      <c r="D48" s="4" t="inlineStr">
        <is>
          <t>5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=HYPERLINK("https://leilaoonline.com.br/lote/detalhe/7612", "4550")</f>
      </c>
      <c r="B49" s="4" t="s">
        <f>=HYPERLINK("https://leilaoonline.com.br/lote/detalhe/7612", " CARROCERIA CANA PICADA, PAT. 55020,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=HYPERLINK("https://leilaoonline.com.br/lote/detalhe/7613", "4556")</f>
      </c>
      <c r="B50" s="4" t="s">
        <f>=HYPERLINK("https://leilaoonline.com.br/lote/detalhe/7613", " TRANSBORDO SANTAL 8 T , FR93805, UND COSTA PINTO")</f>
      </c>
      <c r="C50" s="4" t="inlineStr">
        <is>
          <t>Vendido</t>
        </is>
      </c>
      <c r="D50" s="4" t="inlineStr">
        <is>
          <t>7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=HYPERLINK("https://leilaoonline.com.br/lote/detalhe/7627", "4557")</f>
      </c>
      <c r="B51" s="4" t="s">
        <f>=HYPERLINK("https://leilaoonline.com.br/lote/detalhe/7627", " TRANSBORDO SANTAL 8 T , FR93806, UND COSTA PINTO")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=HYPERLINK("https://leilaoonline.com.br/lote/detalhe/7828", "4558")</f>
      </c>
      <c r="B52" s="4" t="s">
        <f>=HYPERLINK("https://leilaoonline.com.br/lote/detalhe/7828", "CHEVROLET/S10 LS, ANO 2013, PLACA FFF5381, FLEX, FR63542, UND COSTA PINTA")</f>
      </c>
      <c r="C52" s="4" t="inlineStr">
        <is>
          <t>Não vendido</t>
        </is>
      </c>
      <c r="D52" s="4" t="inlineStr">
        <is>
          <t>84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=HYPERLINK("https://leilaoonline.com.br/lote/detalhe/7845", "4559")</f>
      </c>
      <c r="B53" s="4" t="s">
        <f>=HYPERLINK("https://leilaoonline.com.br/lote/detalhe/7845", "SUCATA CAMINHÕES SCANIA/T113 E 6X4 310, ANO/MOD 1992/93, PLACA BQF1064, FR52855, UND COSTA PINTO")</f>
      </c>
      <c r="C53" s="4" t="inlineStr">
        <is>
          <t>Vendido</t>
        </is>
      </c>
      <c r="D53" s="4" t="inlineStr">
        <is>
          <t>89</t>
        </is>
      </c>
      <c r="E53" s="5" t="inlineStr">
        <is>
          <t>18.100,00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=HYPERLINK("https://leilaoonline.com.br/lote/detalhe/7831", "4560")</f>
      </c>
      <c r="B54" s="4" t="s">
        <f>=HYPERLINK("https://leilaoonline.com.br/lote/detalhe/7831", "PÁ CARREGADEIRA ZL50G, SÉRIE ZZKLHEKl, FR58513, UND COSTA PINTO")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=HYPERLINK("https://leilaoonline.com.br/lote/detalhe/7832", "4561")</f>
      </c>
      <c r="B55" s="4" t="s">
        <f>=HYPERLINK("https://leilaoonline.com.br/lote/detalhe/7832", "CARRETA TRANSP. DE TUBOS, FR57236, UND COSTA PINTO")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=HYPERLINK("https://leilaoonline.com.br/lote/detalhe/7833", "4562")</f>
      </c>
      <c r="B56" s="4" t="s">
        <f>=HYPERLINK("https://leilaoonline.com.br/lote/detalhe/7833", "CARROCERIA DE CANA INTEIRA, FR57583, UND COSTA PINTO")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=HYPERLINK("https://leilaoonline.com.br/lote/detalhe/7834", "4563")</f>
      </c>
      <c r="B57" s="4" t="s">
        <f>=HYPERLINK("https://leilaoonline.com.br/lote/detalhe/7834", "MOTO BOMBA C/MOTOR, TURBINA, S/FR. UND COSTA PINTO")</f>
      </c>
      <c r="C57" s="4" t="inlineStr">
        <is>
          <t>Vendido</t>
        </is>
      </c>
      <c r="D57" s="4" t="inlineStr">
        <is>
          <t>21</t>
        </is>
      </c>
      <c r="E57" s="5" t="inlineStr">
        <is>
          <t>3.550,00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=HYPERLINK("https://leilaoonline.com.br/lote/detalhe/7835", "4564")</f>
      </c>
      <c r="B58" s="4" t="s">
        <f>=HYPERLINK("https://leilaoonline.com.br/lote/detalhe/7835", "CONTAINER REFRIGERADO MARCA CARLISLE, S/FR, UND COSTA PINTO")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=HYPERLINK("https://leilaoonline.com.br/lote/detalhe/7837", "4565")</f>
      </c>
      <c r="B59" s="4" t="s">
        <f>=HYPERLINK("https://leilaoonline.com.br/lote/detalhe/7837", "CONTAINER REFRIGERADO MARCA CARLISLE, S/FR, UND COSTA PINTO")</f>
      </c>
      <c r="C59" s="4" t="inlineStr">
        <is>
          <t>Vendido</t>
        </is>
      </c>
      <c r="D59" s="4" t="inlineStr">
        <is>
          <t>16</t>
        </is>
      </c>
      <c r="E59" s="5" t="inlineStr">
        <is>
          <t>3.600,00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=HYPERLINK("https://leilaoonline.com.br/lote/detalhe/7838", "4566")</f>
      </c>
      <c r="B60" s="4" t="s">
        <f>=HYPERLINK("https://leilaoonline.com.br/lote/detalhe/7838", "CONTAINER REFRIGERADO MARCA CARLISLE, S/FR, UND COSTA PINTO")</f>
      </c>
      <c r="C60" s="4" t="inlineStr">
        <is>
          <t>Vendido</t>
        </is>
      </c>
      <c r="D60" s="4" t="inlineStr">
        <is>
          <t>18</t>
        </is>
      </c>
      <c r="E60" s="5" t="inlineStr">
        <is>
          <t>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=HYPERLINK("https://leilaoonline.com.br/lote/detalhe/7843", "4567")</f>
      </c>
      <c r="B61" s="4" t="s">
        <f>=HYPERLINK("https://leilaoonline.com.br/lote/detalhe/7843", "VIDROS DIVERSOS DE PORTAS E JANELA, S/FR, UND COSTA PINTO")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=HYPERLINK("https://leilaoonline.com.br/lote/detalhe/7844", "4568")</f>
      </c>
      <c r="B62" s="4" t="s">
        <f>=HYPERLINK("https://leilaoonline.com.br/lote/detalhe/7844", "100 CADEIRAS DE ESCRITÓRIO DIVERSAS 70% SEM GRANDES AVARIAS, S/FR, UND COSTA PINTO")</f>
      </c>
      <c r="C62" s="4" t="inlineStr">
        <is>
          <t>Vendido</t>
        </is>
      </c>
      <c r="D62" s="4" t="inlineStr">
        <is>
          <t>14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=HYPERLINK("https://leilaoonline.com.br/lote/detalhe/7715", "5506")</f>
      </c>
      <c r="B63" s="4" t="s">
        <f>=HYPERLINK("https://leilaoonline.com.br/lote/detalhe/7715", "TANQUE DE FILTRAGEM. INVENTARIO 214659/214655, UND BONFIM")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=HYPERLINK("https://leilaoonline.com.br/lote/detalhe/7623", "8325")</f>
      </c>
      <c r="B64" s="4" t="s">
        <f>=HYPERLINK("https://leilaoonline.com.br/lote/detalhe/7623", " TRANSFORMADOR TRIFASICO (Á OLEO) INDUSLET - 5000KVA, FR210997, UND RAFARD")</f>
      </c>
      <c r="C64" s="4" t="inlineStr">
        <is>
          <t>Vendido</t>
        </is>
      </c>
      <c r="D64" s="4" t="inlineStr">
        <is>
          <t>29</t>
        </is>
      </c>
      <c r="E64" s="5" t="inlineStr">
        <is>
          <t>7.100,00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=HYPERLINK("https://leilaoonline.com.br/lote/detalhe/7603", "8350")</f>
      </c>
      <c r="B65" s="4" t="s">
        <f>=HYPERLINK("https://leilaoonline.com.br/lote/detalhe/7603", "1 MAQ. SOLDA, 1 MOTOR DE COMPRESSOR, 3 ROÇADEIRADEIRAS. 2 BALÇÃO DE REFEITÓRIO, ATIVO 069772, UND RAFARD")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=HYPERLINK("https://leilaoonline.com.br/lote/detalhe/7839", "8352")</f>
      </c>
      <c r="B66" s="4" t="s">
        <f>=HYPERLINK("https://leilaoonline.com.br/lote/detalhe/7839", "SONDA  AMOSTRA DEDINI, Nº IMOB. BAR2-113953-0, UND RAFARD")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=HYPERLINK("https://leilaoonline.com.br/lote/detalhe/7842", "8354")</f>
      </c>
      <c r="B67" s="4" t="s">
        <f>=HYPERLINK("https://leilaoonline.com.br/lote/detalhe/7842", "17  CONJUNTOS CADEIRAS E MESAS DE REFEITÓRIO (1 MESA E 4 CADEIRAS) QDA APROXIMADA, S/FR, UND RAFARD")</f>
      </c>
      <c r="C67" s="4" t="inlineStr">
        <is>
          <t>Vendido</t>
        </is>
      </c>
      <c r="D67" s="4" t="inlineStr">
        <is>
          <t>9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=HYPERLINK("https://leilaoonline.com.br/lote/detalhe/7830", "9165")</f>
      </c>
      <c r="B68" s="4" t="s">
        <f>=HYPERLINK("https://leilaoonline.com.br/lote/detalhe/7830", "CHEVROLET/S10 LS, ANO/MOD 13/13, PLACA FEP2124, FR140002, UND SÃO FRANCISCO")</f>
      </c>
      <c r="C68" s="4" t="inlineStr">
        <is>
          <t>Não vendido</t>
        </is>
      </c>
      <c r="D68" s="4" t="inlineStr">
        <is>
          <t>83</t>
        </is>
      </c>
      <c r="E68" s="5" t="inlineStr">
        <is>
          <t>34.250,00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=HYPERLINK("https://leilaoonline.com.br/lote/detalhe/7841", "9167")</f>
      </c>
      <c r="B69" s="4" t="s">
        <f>=HYPERLINK("https://leilaoonline.com.br/lote/detalhe/7841", "CAIXA D'AGUA APROX, 3000LTS, S/FR, UND SÃO FRANCISCO")</f>
      </c>
      <c r="C69" s="4" t="inlineStr">
        <is>
          <t>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=HYPERLINK("https://leilaoonline.com.br/lote/detalhe/7610", "11490")</f>
      </c>
      <c r="B70" s="4" t="s">
        <f>=HYPERLINK("https://leilaoonline.com.br/lote/detalhe/7610", " REBOQUE CORONA 7,60 M, ANO 1982, PLACA BKE6685, FR121369, UND. BONFIM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=HYPERLINK("https://leilaoonline.com.br/lote/detalhe/7849", "11493")</f>
      </c>
      <c r="B71" s="4" t="s">
        <f>=HYPERLINK("https://leilaoonline.com.br/lote/detalhe/7849", " REBOQUE FACCHINI 7,50 M, ANO 1994, PLACA BKE 4113, FR121163, UND. BONFIM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1.100,01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=HYPERLINK("https://leilaoonline.com.br/lote/detalhe/7848", "11496")</f>
      </c>
      <c r="B72" s="4" t="s">
        <f>=HYPERLINK("https://leilaoonline.com.br/lote/detalhe/7848", " REBOQUE FACCHINI 7,50 M, ANO 1994, PLACA BKE 4201, FR121176, UND. BONFIM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=HYPERLINK("https://leilaoonline.com.br/lote/detalhe/7736", "11505")</f>
      </c>
      <c r="B73" s="4" t="s">
        <f>=HYPERLINK("https://leilaoonline.com.br/lote/detalhe/7736", " CAMINHÃO M.BENZ 2220 6X4, ANO 1987, PLACA CWJ0324, FR10090, UND SERRA")</f>
      </c>
      <c r="C73" s="4" t="inlineStr">
        <is>
          <t>Vendido</t>
        </is>
      </c>
      <c r="D73" s="4" t="inlineStr">
        <is>
          <t>24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=HYPERLINK("https://leilaoonline.com.br/lote/detalhe/7737", "11506")</f>
      </c>
      <c r="B74" s="4" t="s">
        <f>=HYPERLINK("https://leilaoonline.com.br/lote/detalhe/7737", " CAMINHÃO SCANIA R113 6X4 360 TANQUE, ANO 1993, PLACA  BQF3187, FR45023, UND SERRA")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56.000,00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=HYPERLINK("https://leilaoonline.com.br/lote/detalhe/7739", "11507")</f>
      </c>
      <c r="B75" s="4" t="s">
        <f>=HYPERLINK("https://leilaoonline.com.br/lote/detalhe/7739", " CAMINHÃO M.BENZ 2220 6X4, ANO 1990, PLACA CZN6864, FR360134, UND SERRA")</f>
      </c>
      <c r="C75" s="4" t="inlineStr">
        <is>
          <t>Vendido</t>
        </is>
      </c>
      <c r="D75" s="4" t="inlineStr">
        <is>
          <t>55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=HYPERLINK("https://leilaoonline.com.br/lote/detalhe/7734", "11508")</f>
      </c>
      <c r="B76" s="4" t="s">
        <f>=HYPERLINK("https://leilaoonline.com.br/lote/detalhe/7734", " CHEVROLET S10, ANO 2014/15, PLACA  FQN3683, FR18015, UND SERRA")</f>
      </c>
      <c r="C76" s="4" t="inlineStr">
        <is>
          <t>Não vendido</t>
        </is>
      </c>
      <c r="D76" s="4" t="inlineStr">
        <is>
          <t>113</t>
        </is>
      </c>
      <c r="E76" s="5" t="inlineStr">
        <is>
          <t>45.250,00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=HYPERLINK("https://leilaoonline.com.br/lote/detalhe/7738", "11509")</f>
      </c>
      <c r="B77" s="4" t="s">
        <f>=HYPERLINK("https://leilaoonline.com.br/lote/detalhe/7738", " CAMARA FRIA (LAB.SACOROSE) INVENTARIO 170647, UND SERRA")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=HYPERLINK("https://leilaoonline.com.br/lote/detalhe/7621", "12164")</f>
      </c>
      <c r="B78" s="4" t="s">
        <f>=HYPERLINK("https://leilaoonline.com.br/lote/detalhe/7621", "LOTE DE PEÇAS SCANIA, S/FR, UND JUNQUEIRA")</f>
      </c>
      <c r="C78" s="4" t="inlineStr">
        <is>
          <t>Vendido</t>
        </is>
      </c>
      <c r="D78" s="4" t="inlineStr">
        <is>
          <t>36</t>
        </is>
      </c>
      <c r="E78" s="5" t="inlineStr">
        <is>
          <t>2.200,00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=HYPERLINK("https://leilaoonline.com.br/lote/detalhe/7670", "12245")</f>
      </c>
      <c r="B79" s="4" t="s">
        <f>=HYPERLINK("https://leilaoonline.com.br/lote/detalhe/7670", "GM/S10 ADVANTAGE D , ANO 2010/11, PLACA EAA9752, FR92283, UND JUNQUEIRA")</f>
      </c>
      <c r="C79" s="4" t="inlineStr">
        <is>
          <t>Não vendido</t>
        </is>
      </c>
      <c r="D79" s="4" t="inlineStr">
        <is>
          <t>38</t>
        </is>
      </c>
      <c r="E79" s="5" t="inlineStr">
        <is>
          <t>18.500,00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=HYPERLINK("https://leilaoonline.com.br/lote/detalhe/7671", "12246")</f>
      </c>
      <c r="B80" s="4" t="s">
        <f>=HYPERLINK("https://leilaoonline.com.br/lote/detalhe/7671", "GM/S10 ADVANTAGE D, ANO 2009/10, PLACA EAA9406, FR92285, UND JUNQUEIRA")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18.250,00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=HYPERLINK("https://leilaoonline.com.br/lote/detalhe/7672", "12247")</f>
      </c>
      <c r="B81" s="4" t="s">
        <f>=HYPERLINK("https://leilaoonline.com.br/lote/detalhe/7672", "ESTUFA ODONTOLÓGICA, INVENT 181423, UND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=HYPERLINK("https://leilaoonline.com.br/lote/detalhe/7846", "15300")</f>
      </c>
      <c r="B82" s="4" t="s">
        <f>=HYPERLINK("https://leilaoonline.com.br/lote/detalhe/7846", " 1 MAQ. SOLDA E 01  GERADOR SOLDA, S/FR, UND BOM RETIRO")</f>
      </c>
      <c r="C82" s="4" t="inlineStr">
        <is>
          <t>Vendido</t>
        </is>
      </c>
      <c r="D82" s="4" t="inlineStr">
        <is>
          <t>12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=HYPERLINK("https://leilaoonline.com.br/lote/detalhe/7602", "15301")</f>
      </c>
      <c r="B83" s="4" t="s">
        <f>=HYPERLINK("https://leilaoonline.com.br/lote/detalhe/7602", " 1 LOTE DE PISOS INDUSTRIAIS (CALDEIRA), S/FR, UND BOM RETIRO")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=HYPERLINK("https://leilaoonline.com.br/lote/detalhe/7617", "16160")</f>
      </c>
      <c r="B84" s="4" t="s">
        <f>=HYPERLINK("https://leilaoonline.com.br/lote/detalhe/7617", "CENTRIFUGA, BALANÇA E CUMIEIRAS, S/FR, UND SANTA HELENA")</f>
      </c>
      <c r="C84" s="4" t="inlineStr">
        <is>
          <t>Vendido</t>
        </is>
      </c>
      <c r="D84" s="4" t="inlineStr">
        <is>
          <t>18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=HYPERLINK("https://leilaoonline.com.br/lote/detalhe/7608", "16183")</f>
      </c>
      <c r="B85" s="4" t="s">
        <f>=HYPERLINK("https://leilaoonline.com.br/lote/detalhe/7608", " TANQUE DIESEL, Nº IMOB. BAR2-90486-0, FR 208253, UND SANTA HELENA")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=HYPERLINK("https://leilaoonline.com.br/lote/detalhe/7618", "16201")</f>
      </c>
      <c r="B86" s="4" t="s">
        <f>=HYPERLINK("https://leilaoonline.com.br/lote/detalhe/7618", "TURBINA, FR208333, UND SANTA HELENA")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2026-04-19T13:25:36.00Z</dcterms:created>
  <dc:creator>Tellks Tecnologia</dc:creator>
  <cp:revision>0</cp:revision>
</cp:coreProperties>
</file>