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F.Cargo 816 • Sprinter 19 • Master 19 • Frontier 13 • Chevr. 13.000 • Kombi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14/05/2021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=HYPERLINK("https://leilaoonline.com.br/lote/detalhe/82470", "002")</f>
      </c>
      <c r="B11" s="4" t="s">
        <f>=HYPERLINK("https://leilaoonline.com.br/lote/detalhe/82470", "VW/ÔNIBUS; INDUSCAR APACHE, 2006/2006, BRANCO, DIESEL, FROTA 128 - FUNCIONANDO")</f>
      </c>
      <c r="C11" s="4" t="inlineStr">
        <is>
          <t>Não vendido</t>
        </is>
      </c>
      <c r="D11" s="4" t="inlineStr">
        <is>
          <t>52</t>
        </is>
      </c>
      <c r="E11" s="5" t="inlineStr">
        <is>
          <t>24.750,00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=HYPERLINK("https://leilaoonline.com.br/lote/detalhe/82469", "003")</f>
      </c>
      <c r="B12" s="4" t="s">
        <f>=HYPERLINK("https://leilaoonline.com.br/lote/detalhe/82469", "VW/ÔNIBUS; INDUSCAR APACHE, 2006/2006, BRANCO, DIESEL, FROTA 313 - FUNCIONANDO")</f>
      </c>
      <c r="C12" s="4" t="inlineStr">
        <is>
          <t>Não vendido</t>
        </is>
      </c>
      <c r="D12" s="4" t="inlineStr">
        <is>
          <t>60</t>
        </is>
      </c>
      <c r="E12" s="5" t="inlineStr">
        <is>
          <t>23.500,00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=HYPERLINK("https://leilaoonline.com.br/lote/detalhe/82476", "005")</f>
      </c>
      <c r="B13" s="4" t="s">
        <f>=HYPERLINK("https://leilaoonline.com.br/lote/detalhe/82476", "IVECO; DAILY 35S14HDCS; 2014/2014; BRANCA; DIESEL - PLATAFORMA - FUNCIONANDO")</f>
      </c>
      <c r="C13" s="4" t="inlineStr">
        <is>
          <t>Não vendido</t>
        </is>
      </c>
      <c r="D13" s="4" t="inlineStr">
        <is>
          <t>53</t>
        </is>
      </c>
      <c r="E13" s="5" t="inlineStr">
        <is>
          <t>81.500,00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=HYPERLINK("https://leilaoonline.com.br/lote/detalhe/82477", "007")</f>
      </c>
      <c r="B14" s="4" t="s">
        <f>=HYPERLINK("https://leilaoonline.com.br/lote/detalhe/82477", "CAMINHÃO GM/CHEVROLET 13.000 COM MUCK; 1985/1986; CAP 3.750 TON.; GASOLINA - FUNCIONANDO")</f>
      </c>
      <c r="C14" s="4" t="inlineStr">
        <is>
          <t>Não vendido</t>
        </is>
      </c>
      <c r="D14" s="4" t="inlineStr">
        <is>
          <t>31</t>
        </is>
      </c>
      <c r="E14" s="5" t="inlineStr">
        <is>
          <t>45.850,00</t>
        </is>
      </c>
      <c r="F14" s="4" t="inlineStr">
        <is>
          <t>550.00</t>
        </is>
      </c>
    </row>
    <row collapsed="false" customFormat="false" customHeight="false" hidden="false" ht="12.1" outlineLevel="0" r="15">
      <c r="A15" s="5" t="s">
        <f>=HYPERLINK("https://leilaoonline.com.br/lote/detalhe/82473", "008")</f>
      </c>
      <c r="B15" s="4" t="s">
        <f>=HYPERLINK("https://leilaoonline.com.br/lote/detalhe/82473", "I/FORD FUSION; 2014/2015; PRETA; GASOLINA; FROTA 070 - FUNCIONANDO")</f>
      </c>
      <c r="C15" s="4" t="inlineStr">
        <is>
          <t>Não vendido</t>
        </is>
      </c>
      <c r="D15" s="4" t="inlineStr">
        <is>
          <t>35</t>
        </is>
      </c>
      <c r="E15" s="5" t="inlineStr">
        <is>
          <t>45.000,00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=HYPERLINK("https://leilaoonline.com.br/lote/detalhe/82472", "010")</f>
      </c>
      <c r="B16" s="4" t="s">
        <f>=HYPERLINK("https://leilaoonline.com.br/lote/detalhe/82472", "NISSAN; FRONTIER XE 4X2; 2012/2013; PRETA; DIESEL")</f>
      </c>
      <c r="C16" s="4" t="inlineStr">
        <is>
          <t>Não vendido</t>
        </is>
      </c>
      <c r="D16" s="4" t="inlineStr">
        <is>
          <t>2</t>
        </is>
      </c>
      <c r="E16" s="5" t="inlineStr">
        <is>
          <t>15.250,00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=HYPERLINK("https://leilaoonline.com.br/lote/detalhe/82471", "011")</f>
      </c>
      <c r="B17" s="4" t="s">
        <f>=HYPERLINK("https://leilaoonline.com.br/lote/detalhe/82471", "NISSAN; FRONTIER XE 4X2; 2012/2013; PRETA; DIESEL")</f>
      </c>
      <c r="C17" s="4" t="inlineStr">
        <is>
          <t>Não vendido</t>
        </is>
      </c>
      <c r="D17" s="4" t="inlineStr">
        <is>
          <t>3</t>
        </is>
      </c>
      <c r="E17" s="5" t="inlineStr">
        <is>
          <t>15.100,00</t>
        </is>
      </c>
      <c r="F17" s="4" t="inlineStr">
        <is>
          <t>550.00</t>
        </is>
      </c>
    </row>
    <row collapsed="false" customFormat="false" customHeight="false" hidden="false" ht="12.1" outlineLevel="0" r="18">
      <c r="A18" s="5" t="s">
        <f>=HYPERLINK("https://leilaoonline.com.br/lote/detalhe/82947", "012")</f>
      </c>
      <c r="B18" s="4" t="s">
        <f>=HYPERLINK("https://leilaoonline.com.br/lote/detalhe/82947", "I/M. BENZ 312D SPRINTER M; 1999/2000; VERMELHA; DIESEL")</f>
      </c>
      <c r="C18" s="4" t="inlineStr">
        <is>
          <t>Não vendido</t>
        </is>
      </c>
      <c r="D18" s="4" t="inlineStr">
        <is>
          <t>36</t>
        </is>
      </c>
      <c r="E18" s="5" t="inlineStr">
        <is>
          <t>17.000,00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=HYPERLINK("https://leilaoonline.com.br/lote/detalhe/82948", "013")</f>
      </c>
      <c r="B19" s="4" t="s">
        <f>=HYPERLINK("https://leilaoonline.com.br/lote/detalhe/82948", "I/M. BENZ 312D SPRINTER M; 2001/2001; PRATA; DIESEL")</f>
      </c>
      <c r="C19" s="4" t="inlineStr">
        <is>
          <t>Não vendido</t>
        </is>
      </c>
      <c r="D19" s="4" t="inlineStr">
        <is>
          <t>39</t>
        </is>
      </c>
      <c r="E19" s="5" t="inlineStr">
        <is>
          <t>27.000,00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=HYPERLINK("https://leilaoonline.com.br/lote/detalhe/82474", "016")</f>
      </c>
      <c r="B20" s="4" t="s">
        <f>=HYPERLINK("https://leilaoonline.com.br/lote/detalhe/82474", "I/FORD TRANSIT 350L TA; 2011/2011; BRANCA; DIESEL - FUNCIONANDO")</f>
      </c>
      <c r="C20" s="4" t="inlineStr">
        <is>
          <t>Vendido</t>
        </is>
      </c>
      <c r="D20" s="4" t="inlineStr">
        <is>
          <t>138</t>
        </is>
      </c>
      <c r="E20" s="5" t="inlineStr">
        <is>
          <t>37.750,00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=HYPERLINK("https://leilaoonline.com.br/lote/detalhe/82475", "019")</f>
      </c>
      <c r="B21" s="4" t="s">
        <f>=HYPERLINK("https://leilaoonline.com.br/lote/detalhe/82475", "VW/KOMBI FURGAO; 2005/2005; BRANCA; GASOLINA; FOOD TRUCK - FUNCIONANDO")</f>
      </c>
      <c r="C21" s="4" t="inlineStr">
        <is>
          <t>Não vendido</t>
        </is>
      </c>
      <c r="D21" s="4" t="inlineStr">
        <is>
          <t>33</t>
        </is>
      </c>
      <c r="E21" s="5" t="inlineStr">
        <is>
          <t>18.000,00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=HYPERLINK("https://leilaoonline.com.br/lote/detalhe/82479", "025")</f>
      </c>
      <c r="B22" s="4" t="s">
        <f>=HYPERLINK("https://leilaoonline.com.br/lote/detalhe/82479", " VW GOL 1.0 GIV 2011/2011 PRATA ALCO./GASOL. FROTA 169")</f>
      </c>
      <c r="C22" s="4" t="inlineStr">
        <is>
          <t>Não vendido</t>
        </is>
      </c>
      <c r="D22" s="4" t="inlineStr">
        <is>
          <t>11</t>
        </is>
      </c>
      <c r="E22" s="5" t="inlineStr">
        <is>
          <t>6.800,00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=HYPERLINK("https://leilaoonline.com.br/lote/detalhe/82668", "100")</f>
      </c>
      <c r="B23" s="4" t="s">
        <f>=HYPERLINK("https://leilaoonline.com.br/lote/detalhe/82668", "I/M. BENZ 415 CDI SPRINTER M; 2018/2019; BRANCA; DIESEL - FUNCIONANDO")</f>
      </c>
      <c r="C23" s="4" t="inlineStr">
        <is>
          <t>Vendido</t>
        </is>
      </c>
      <c r="D23" s="4" t="inlineStr">
        <is>
          <t>51</t>
        </is>
      </c>
      <c r="E23" s="5" t="inlineStr">
        <is>
          <t>107.500,00</t>
        </is>
      </c>
      <c r="F23" s="4" t="inlineStr">
        <is>
          <t>1250.00</t>
        </is>
      </c>
    </row>
    <row collapsed="false" customFormat="false" customHeight="false" hidden="false" ht="12.1" outlineLevel="0" r="24">
      <c r="A24" s="5" t="s">
        <f>=HYPERLINK("https://leilaoonline.com.br/lote/detalhe/82669", "101")</f>
      </c>
      <c r="B24" s="4" t="s">
        <f>=HYPERLINK("https://leilaoonline.com.br/lote/detalhe/82669", "I/M. BENZ 415 CDI SPRINTER M; 2017/2018; BRANCA; DIESEL - FUNCIONANDO")</f>
      </c>
      <c r="C24" s="4" t="inlineStr">
        <is>
          <t>Vendido</t>
        </is>
      </c>
      <c r="D24" s="4" t="inlineStr">
        <is>
          <t>41</t>
        </is>
      </c>
      <c r="E24" s="5" t="inlineStr">
        <is>
          <t>100.000,00</t>
        </is>
      </c>
      <c r="F24" s="4" t="inlineStr">
        <is>
          <t>1250.00</t>
        </is>
      </c>
    </row>
    <row collapsed="false" customFormat="false" customHeight="false" hidden="false" ht="12.1" outlineLevel="0" r="25">
      <c r="A25" s="5" t="s">
        <f>=HYPERLINK("https://leilaoonline.com.br/lote/detalhe/82670", "102")</f>
      </c>
      <c r="B25" s="4" t="s">
        <f>=HYPERLINK("https://leilaoonline.com.br/lote/detalhe/82670", "I/M. BENZ 415 CDI SPRINTER M; 2016/2017; BRANCA; DIESEL - FUNCIONANDO")</f>
      </c>
      <c r="C25" s="4" t="inlineStr">
        <is>
          <t>Não vendido</t>
        </is>
      </c>
      <c r="D25" s="4" t="inlineStr">
        <is>
          <t>38</t>
        </is>
      </c>
      <c r="E25" s="5" t="inlineStr">
        <is>
          <t>91.250,00</t>
        </is>
      </c>
      <c r="F25" s="4" t="inlineStr">
        <is>
          <t>1250.00</t>
        </is>
      </c>
    </row>
    <row collapsed="false" customFormat="false" customHeight="false" hidden="false" ht="12.1" outlineLevel="0" r="26">
      <c r="A26" s="5" t="s">
        <f>=HYPERLINK("https://leilaoonline.com.br/lote/detalhe/82478", "102")</f>
      </c>
      <c r="B26" s="4" t="s">
        <f>=HYPERLINK("https://leilaoonline.com.br/lote/detalhe/82478", "BAÚ PARA CAMINHÃO TOCO")</f>
      </c>
      <c r="C26" s="4" t="inlineStr">
        <is>
          <t>Não vendido</t>
        </is>
      </c>
      <c r="D26" s="4" t="inlineStr">
        <is>
          <t>6</t>
        </is>
      </c>
      <c r="E26" s="5" t="inlineStr">
        <is>
          <t>1.750,00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=HYPERLINK("https://leilaoonline.com.br/lote/detalhe/82671", "103")</f>
      </c>
      <c r="B27" s="4" t="s">
        <f>=HYPERLINK("https://leilaoonline.com.br/lote/detalhe/82671", "I/M. BENZ 415 CDI SPRINTER M; 2015/2016; BRANCA; DIESEL - FUNCIONANDO")</f>
      </c>
      <c r="C27" s="4" t="inlineStr">
        <is>
          <t>Não vendido</t>
        </is>
      </c>
      <c r="D27" s="4" t="inlineStr">
        <is>
          <t>78</t>
        </is>
      </c>
      <c r="E27" s="5" t="inlineStr">
        <is>
          <t>87.350,00</t>
        </is>
      </c>
      <c r="F27" s="4" t="inlineStr">
        <is>
          <t>550.00</t>
        </is>
      </c>
    </row>
    <row collapsed="false" customFormat="false" customHeight="false" hidden="false" ht="12.1" outlineLevel="0" r="28">
      <c r="A28" s="5" t="s">
        <f>=HYPERLINK("https://leilaoonline.com.br/lote/detalhe/82672", "104")</f>
      </c>
      <c r="B28" s="4" t="s">
        <f>=HYPERLINK("https://leilaoonline.com.br/lote/detalhe/82672", "I/M. BENZ 415 CDI SPRINTER M; 2014/2015; BRANCA; DIESEL - FUNCIONANDO")</f>
      </c>
      <c r="C28" s="4" t="inlineStr">
        <is>
          <t>Não vendido</t>
        </is>
      </c>
      <c r="D28" s="4" t="inlineStr">
        <is>
          <t>13</t>
        </is>
      </c>
      <c r="E28" s="5" t="inlineStr">
        <is>
          <t>77.250,00</t>
        </is>
      </c>
      <c r="F28" s="4" t="inlineStr">
        <is>
          <t>1250.00</t>
        </is>
      </c>
    </row>
    <row collapsed="false" customFormat="false" customHeight="false" hidden="false" ht="12.1" outlineLevel="0" r="29">
      <c r="A29" s="5" t="s">
        <f>=HYPERLINK("https://leilaoonline.com.br/lote/detalhe/82673", "105")</f>
      </c>
      <c r="B29" s="4" t="s">
        <f>=HYPERLINK("https://leilaoonline.com.br/lote/detalhe/82673", "I/M. BENZ 415 CDI SPRINTER M; 2013/2014; BRANCA; DIESEL - FUNCIONANDO")</f>
      </c>
      <c r="C29" s="4" t="inlineStr">
        <is>
          <t>Não vendido</t>
        </is>
      </c>
      <c r="D29" s="4" t="inlineStr">
        <is>
          <t>5</t>
        </is>
      </c>
      <c r="E29" s="5" t="inlineStr">
        <is>
          <t>70.250,00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=HYPERLINK("https://leilaoonline.com.br/lote/detalhe/82674", "106")</f>
      </c>
      <c r="B30" s="4" t="s">
        <f>=HYPERLINK("https://leilaoonline.com.br/lote/detalhe/82674", "I/M. BENZ 415 CDI SPRINTER M; 2013/2013; BRANCA; DIESEL - FUNCIONANDO")</f>
      </c>
      <c r="C30" s="4" t="inlineStr">
        <is>
          <t>Vendido</t>
        </is>
      </c>
      <c r="D30" s="4" t="inlineStr">
        <is>
          <t>35</t>
        </is>
      </c>
      <c r="E30" s="5" t="inlineStr">
        <is>
          <t>81.250,00</t>
        </is>
      </c>
      <c r="F30" s="4" t="inlineStr">
        <is>
          <t>1250.00</t>
        </is>
      </c>
    </row>
    <row collapsed="false" customFormat="false" customHeight="false" hidden="false" ht="12.1" outlineLevel="0" r="31">
      <c r="A31" s="5" t="s">
        <f>=HYPERLINK("https://leilaoonline.com.br/lote/detalhe/82675", "107")</f>
      </c>
      <c r="B31" s="4" t="s">
        <f>=HYPERLINK("https://leilaoonline.com.br/lote/detalhe/82675", "RENAULT/MASTER MBUS L3H2; 2018/2019; BRANCA; DIESEL - FUNCIONANDO")</f>
      </c>
      <c r="C31" s="4" t="inlineStr">
        <is>
          <t>Não vendido</t>
        </is>
      </c>
      <c r="D31" s="4" t="inlineStr">
        <is>
          <t>29</t>
        </is>
      </c>
      <c r="E31" s="5" t="inlineStr">
        <is>
          <t>97.500,00</t>
        </is>
      </c>
      <c r="F31" s="4" t="inlineStr">
        <is>
          <t>1250.00</t>
        </is>
      </c>
    </row>
    <row collapsed="false" customFormat="false" customHeight="false" hidden="false" ht="12.1" outlineLevel="0" r="32">
      <c r="A32" s="5" t="s">
        <f>=HYPERLINK("https://leilaoonline.com.br/lote/detalhe/82676", "108")</f>
      </c>
      <c r="B32" s="4" t="s">
        <f>=HYPERLINK("https://leilaoonline.com.br/lote/detalhe/82676", "RENAULT/MASTER MARIM PAS; 2017/2018; BRANCA; DIESEL - FUNCIONANDO")</f>
      </c>
      <c r="C32" s="4" t="inlineStr">
        <is>
          <t>Não vendido</t>
        </is>
      </c>
      <c r="D32" s="4" t="inlineStr">
        <is>
          <t>5</t>
        </is>
      </c>
      <c r="E32" s="5" t="inlineStr">
        <is>
          <t>90.000,00</t>
        </is>
      </c>
      <c r="F32" s="4" t="inlineStr">
        <is>
          <t>1250.00</t>
        </is>
      </c>
    </row>
    <row collapsed="false" customFormat="false" customHeight="false" hidden="false" ht="12.1" outlineLevel="0" r="33">
      <c r="A33" s="5" t="s">
        <f>=HYPERLINK("https://leilaoonline.com.br/lote/detalhe/82677", "109")</f>
      </c>
      <c r="B33" s="4" t="s">
        <f>=HYPERLINK("https://leilaoonline.com.br/lote/detalhe/82677", "RENAULT/MASTER MBUS L3H2; 2017/2018; BRANCA; DIESEL - FUNCIONANDO")</f>
      </c>
      <c r="C33" s="4" t="inlineStr">
        <is>
          <t>Não vendido</t>
        </is>
      </c>
      <c r="D33" s="4" t="inlineStr">
        <is>
          <t>4</t>
        </is>
      </c>
      <c r="E33" s="5" t="inlineStr">
        <is>
          <t>90.000,00</t>
        </is>
      </c>
      <c r="F33" s="4" t="inlineStr">
        <is>
          <t>1250.00</t>
        </is>
      </c>
    </row>
    <row collapsed="false" customFormat="false" customHeight="false" hidden="false" ht="12.1" outlineLevel="0" r="34">
      <c r="A34" s="5" t="s">
        <f>=HYPERLINK("https://leilaoonline.com.br/lote/detalhe/82678", "110")</f>
      </c>
      <c r="B34" s="4" t="s">
        <f>=HYPERLINK("https://leilaoonline.com.br/lote/detalhe/82678", "I/JINBEI TOPIC SL; 2013/2014; BRANCA; GASOLINA - FUNCIONANDO")</f>
      </c>
      <c r="C34" s="4" t="inlineStr">
        <is>
          <t>Não vendido</t>
        </is>
      </c>
      <c r="D34" s="4" t="inlineStr">
        <is>
          <t>84</t>
        </is>
      </c>
      <c r="E34" s="5" t="inlineStr">
        <is>
          <t>29.750,00</t>
        </is>
      </c>
      <c r="F34" s="4" t="inlineStr">
        <is>
          <t>150.00</t>
        </is>
      </c>
    </row>
    <row collapsed="false" customFormat="false" customHeight="false" hidden="false" ht="12.1" outlineLevel="0" r="35">
      <c r="A35" s="5" t="s">
        <f>=HYPERLINK("https://leilaoonline.com.br/lote/detalhe/82679", "111")</f>
      </c>
      <c r="B35" s="4" t="s">
        <f>=HYPERLINK("https://leilaoonline.com.br/lote/detalhe/82679", "I/JINBEI TOPIC SL; 2013/2014; BRANCA; GASOLINA - FUNCIONANDO")</f>
      </c>
      <c r="C35" s="4" t="inlineStr">
        <is>
          <t>Não vendido</t>
        </is>
      </c>
      <c r="D35" s="4" t="inlineStr">
        <is>
          <t>31</t>
        </is>
      </c>
      <c r="E35" s="5" t="inlineStr">
        <is>
          <t>29.750,00</t>
        </is>
      </c>
      <c r="F35" s="4" t="inlineStr">
        <is>
          <t>150.00</t>
        </is>
      </c>
    </row>
    <row collapsed="false" customFormat="false" customHeight="false" hidden="false" ht="12.1" outlineLevel="0" r="36">
      <c r="A36" s="5" t="s">
        <f>=HYPERLINK("https://leilaoonline.com.br/lote/detalhe/82680", "112")</f>
      </c>
      <c r="B36" s="4" t="s">
        <f>=HYPERLINK("https://leilaoonline.com.br/lote/detalhe/82680", "CAMINHÃO FORD/CARGO 816 S COM CESTO AÉREO; 2014/2015; BRANCA; DIESEL - FUNCIONANDO")</f>
      </c>
      <c r="C36" s="4" t="inlineStr">
        <is>
          <t>Não vendido</t>
        </is>
      </c>
      <c r="D36" s="4" t="inlineStr">
        <is>
          <t>63</t>
        </is>
      </c>
      <c r="E36" s="5" t="inlineStr">
        <is>
          <t>151.250,00</t>
        </is>
      </c>
      <c r="F36" s="4" t="inlineStr">
        <is>
          <t>1250.00</t>
        </is>
      </c>
    </row>
    <row collapsed="false" customFormat="false" customHeight="false" hidden="false" ht="12.1" outlineLevel="0" r="37">
      <c r="A37" s="5" t="s">
        <f>=HYPERLINK("https://leilaoonline.com.br/lote/detalhe/82681", "113")</f>
      </c>
      <c r="B37" s="4" t="s">
        <f>=HYPERLINK("https://leilaoonline.com.br/lote/detalhe/82681", "CAMINHÃO FORD/CARGO 816 S COM CESTO AÉREO; 2013/2013; BRANCA; DIESEL - FUNCIONANDO")</f>
      </c>
      <c r="C37" s="4" t="inlineStr">
        <is>
          <t>Não vendido</t>
        </is>
      </c>
      <c r="D37" s="4" t="inlineStr">
        <is>
          <t>61</t>
        </is>
      </c>
      <c r="E37" s="5" t="inlineStr">
        <is>
          <t>135.000,00</t>
        </is>
      </c>
      <c r="F37" s="4" t="inlineStr">
        <is>
          <t>1250.00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2026-08-28T06:23:47.00Z</dcterms:created>
  <dc:creator>Tellks Tecnologia</dc:creator>
  <cp:revision>0</cp:revision>
</cp:coreProperties>
</file>