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Cam. Munck • Plat. Elevatória • Tratores M F, Valmet • Pá Carregadeiras Yale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03/03/2021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=HYPERLINK("https://leilaoonline.com.br/lote/detalhe/75587", "002")</f>
      </c>
      <c r="B11" s="4" t="s">
        <f>=HYPERLINK("https://leilaoonline.com.br/lote/detalhe/75587", "CHEVROLET/S10; 2013/2014; BRANCA; 4 X 4 - DIESEL; FROTA 805")</f>
      </c>
      <c r="C11" s="4" t="inlineStr">
        <is>
          <t>Vendido</t>
        </is>
      </c>
      <c r="D11" s="4" t="inlineStr">
        <is>
          <t>143</t>
        </is>
      </c>
      <c r="E11" s="5" t="inlineStr">
        <is>
          <t>54.250,00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=HYPERLINK("https://leilaoonline.com.br/lote/detalhe/75382", "003")</f>
      </c>
      <c r="B12" s="4" t="s">
        <f>=HYPERLINK("https://leilaoonline.com.br/lote/detalhe/75382", "CHEVROLET/S10; 2014/2014; BRANCA; 4 X4 - DIESEL; FROTA 827")</f>
      </c>
      <c r="C12" s="4" t="inlineStr">
        <is>
          <t>Vendido</t>
        </is>
      </c>
      <c r="D12" s="4" t="inlineStr">
        <is>
          <t>53</t>
        </is>
      </c>
      <c r="E12" s="5" t="inlineStr">
        <is>
          <t>53.950,00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=HYPERLINK("https://leilaoonline.com.br/lote/detalhe/75384", "004")</f>
      </c>
      <c r="B13" s="4" t="s">
        <f>=HYPERLINK("https://leilaoonline.com.br/lote/detalhe/75384", "IMP/KIA K2700 DLX; 1998/1999; BRANCA; DIESEL; RODAGEM DUPLA; FROTA 916 - FUNCIONANDO")</f>
      </c>
      <c r="C13" s="4" t="inlineStr">
        <is>
          <t>Vendido</t>
        </is>
      </c>
      <c r="D13" s="4" t="inlineStr">
        <is>
          <t>10</t>
        </is>
      </c>
      <c r="E13" s="5" t="inlineStr">
        <is>
          <t>19.000,00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=HYPERLINK("https://leilaoonline.com.br/lote/detalhe/75365", "005")</f>
      </c>
      <c r="B14" s="4" t="s">
        <f>=HYPERLINK("https://leilaoonline.com.br/lote/detalhe/75365", "CAMINHÃO FORD F350 G; 2011; BRANCO; COM CESTO AÉREO")</f>
      </c>
      <c r="C14" s="4" t="inlineStr">
        <is>
          <t>Não vendido</t>
        </is>
      </c>
      <c r="D14" s="4" t="inlineStr">
        <is>
          <t>20</t>
        </is>
      </c>
      <c r="E14" s="5" t="inlineStr">
        <is>
          <t>49.800,00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=HYPERLINK("https://leilaoonline.com.br/lote/detalhe/75364", "006")</f>
      </c>
      <c r="B15" s="4" t="s">
        <f>=HYPERLINK("https://leilaoonline.com.br/lote/detalhe/75364", "VOLVO; NL10 340 4X2; 1993/1993; BRANCA; DIESEL - MUNCK 8TON. - FUNCIONANDO")</f>
      </c>
      <c r="C15" s="4" t="inlineStr">
        <is>
          <t>Não vendido</t>
        </is>
      </c>
      <c r="D15" s="4" t="inlineStr">
        <is>
          <t>41</t>
        </is>
      </c>
      <c r="E15" s="5" t="inlineStr">
        <is>
          <t>124.000,00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=HYPERLINK("https://leilaoonline.com.br/lote/detalhe/75366", "007")</f>
      </c>
      <c r="B16" s="4" t="s">
        <f>=HYPERLINK("https://leilaoonline.com.br/lote/detalhe/75366", "GM/CHEVROLET 11000 COM MUCK; MARCA GUINDAUTEC; 1985/1986; BRANCA; DIESEL; CAP: 2,5 TON. - FUNCIONANDO")</f>
      </c>
      <c r="C16" s="4" t="inlineStr">
        <is>
          <t>Não vendido</t>
        </is>
      </c>
      <c r="D16" s="4" t="inlineStr">
        <is>
          <t>32</t>
        </is>
      </c>
      <c r="E16" s="5" t="inlineStr">
        <is>
          <t>38.750,00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=HYPERLINK("https://leilaoonline.com.br/lote/detalhe/75586", "008")</f>
      </c>
      <c r="B17" s="4" t="s">
        <f>=HYPERLINK("https://leilaoonline.com.br/lote/detalhe/75586", "I/FORD FUSION; 2014/2015; PRETA; GASOLINA; FROTA 070 - FUNCIONANDO")</f>
      </c>
      <c r="C17" s="4" t="inlineStr">
        <is>
          <t>Não vendido</t>
        </is>
      </c>
      <c r="D17" s="4" t="inlineStr">
        <is>
          <t>133</t>
        </is>
      </c>
      <c r="E17" s="5" t="inlineStr">
        <is>
          <t>52.250,00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=HYPERLINK("https://leilaoonline.com.br/lote/detalhe/75106", "010")</f>
      </c>
      <c r="B18" s="4" t="s">
        <f>=HYPERLINK("https://leilaoonline.com.br/lote/detalhe/75106", "PLATAFORMA ELEVATÓRIA MODELO GS 2046; ANO 2007")</f>
      </c>
      <c r="C18" s="4" t="inlineStr">
        <is>
          <t>Não vendido</t>
        </is>
      </c>
      <c r="D18" s="4" t="inlineStr">
        <is>
          <t>37</t>
        </is>
      </c>
      <c r="E18" s="5" t="inlineStr">
        <is>
          <t>45.550,00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=HYPERLINK("https://leilaoonline.com.br/lote/detalhe/75107", "011")</f>
      </c>
      <c r="B19" s="4" t="s">
        <f>=HYPERLINK("https://leilaoonline.com.br/lote/detalhe/75107", "PLATAFORMA ELEVATÓRIA MODELO GS 2046; ANO 2007 - FUNCIONANDO")</f>
      </c>
      <c r="C19" s="4" t="inlineStr">
        <is>
          <t>Não vendido</t>
        </is>
      </c>
      <c r="D19" s="4" t="inlineStr">
        <is>
          <t>36</t>
        </is>
      </c>
      <c r="E19" s="5" t="inlineStr">
        <is>
          <t>44.000,00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=HYPERLINK("https://leilaoonline.com.br/lote/detalhe/75108", "012")</f>
      </c>
      <c r="B20" s="4" t="s">
        <f>=HYPERLINK("https://leilaoonline.com.br/lote/detalhe/75108", "PLATAFORMA ELEVATÓRIA MODELO GS 2046; ANO 2007")</f>
      </c>
      <c r="C20" s="4" t="inlineStr">
        <is>
          <t>Não vendido</t>
        </is>
      </c>
      <c r="D20" s="4" t="inlineStr">
        <is>
          <t>35</t>
        </is>
      </c>
      <c r="E20" s="5" t="inlineStr">
        <is>
          <t>44.750,00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=HYPERLINK("https://leilaoonline.com.br/lote/detalhe/75109", "013")</f>
      </c>
      <c r="B21" s="4" t="s">
        <f>=HYPERLINK("https://leilaoonline.com.br/lote/detalhe/75109", "PLATAFORMA ELEVATÓRIA MODELO GS 2046; ANO 2007")</f>
      </c>
      <c r="C21" s="4" t="inlineStr">
        <is>
          <t>Não vendido</t>
        </is>
      </c>
      <c r="D21" s="4" t="inlineStr">
        <is>
          <t>35</t>
        </is>
      </c>
      <c r="E21" s="5" t="inlineStr">
        <is>
          <t>41.750,00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=HYPERLINK("https://leilaoonline.com.br/lote/detalhe/75199", "014")</f>
      </c>
      <c r="B22" s="4" t="s">
        <f>=HYPERLINK("https://leilaoonline.com.br/lote/detalhe/75199", "TRATOR MASSEY FERGUSSON 65X; ANO 1974; CANELA QUADRADA; 4 MARCHAS")</f>
      </c>
      <c r="C22" s="4" t="inlineStr">
        <is>
          <t>Vendido</t>
        </is>
      </c>
      <c r="D22" s="4" t="inlineStr">
        <is>
          <t>46</t>
        </is>
      </c>
      <c r="E22" s="5" t="inlineStr">
        <is>
          <t>23.000,00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=HYPERLINK("https://leilaoonline.com.br/lote/detalhe/75111", "015")</f>
      </c>
      <c r="B23" s="4" t="s">
        <f>=HYPERLINK("https://leilaoonline.com.br/lote/detalhe/75111", "TRATOR MASSEY FERGUSSON 50X")</f>
      </c>
      <c r="C23" s="4" t="inlineStr">
        <is>
          <t>Vendido</t>
        </is>
      </c>
      <c r="D23" s="4" t="inlineStr">
        <is>
          <t>15</t>
        </is>
      </c>
      <c r="E23" s="5" t="inlineStr">
        <is>
          <t>16.000,00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=HYPERLINK("https://leilaoonline.com.br/lote/detalhe/75112", "016")</f>
      </c>
      <c r="B24" s="4" t="s">
        <f>=HYPERLINK("https://leilaoonline.com.br/lote/detalhe/75112", "TRATOR AGRALE 4X4; ANO 2012 - FUNCIONANDO")</f>
      </c>
      <c r="C24" s="4" t="inlineStr">
        <is>
          <t>Vendido</t>
        </is>
      </c>
      <c r="D24" s="4" t="inlineStr">
        <is>
          <t>41</t>
        </is>
      </c>
      <c r="E24" s="5" t="inlineStr">
        <is>
          <t>59.750,00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=HYPERLINK("https://leilaoonline.com.br/lote/detalhe/75116", "018")</f>
      </c>
      <c r="B25" s="4" t="s">
        <f>=HYPERLINK("https://leilaoonline.com.br/lote/detalhe/75116", "TRATOR DAVID BROWN 900 - FUNCIONANDO")</f>
      </c>
      <c r="C25" s="4" t="inlineStr">
        <is>
          <t>Não vendido</t>
        </is>
      </c>
      <c r="D25" s="4" t="inlineStr">
        <is>
          <t>3</t>
        </is>
      </c>
      <c r="E25" s="5" t="inlineStr">
        <is>
          <t>6.750,00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=HYPERLINK("https://leilaoonline.com.br/lote/detalhe/75589", "019")</f>
      </c>
      <c r="B26" s="4" t="s">
        <f>=HYPERLINK("https://leilaoonline.com.br/lote/detalhe/75589", "veja o vídeo!! TRATOR VALMET 360; ANO 1960 (APROX.)")</f>
      </c>
      <c r="C26" s="4" t="inlineStr">
        <is>
          <t>Não vendido</t>
        </is>
      </c>
      <c r="D26" s="4" t="inlineStr">
        <is>
          <t>6</t>
        </is>
      </c>
      <c r="E26" s="5" t="inlineStr">
        <is>
          <t>7.750,00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=HYPERLINK("https://leilaoonline.com.br/lote/detalhe/75591", "020")</f>
      </c>
      <c r="B27" s="4" t="s">
        <f>=HYPERLINK("https://leilaoonline.com.br/lote/detalhe/75591", "PÁ CARREGADEIRA W7; MOTOR: MERCEDES; NÃO POSSUI UM DIFERENCIAL TRASEIRO; SEM IDENTIFICAÇÃO DE ANO - FUNCIONANDO")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15.000,00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=HYPERLINK("https://leilaoonline.com.br/lote/detalhe/75119", "021")</f>
      </c>
      <c r="B28" s="4" t="s">
        <f>=HYPERLINK("https://leilaoonline.com.br/lote/detalhe/75119", "TRATOR MASSEY FERGUSSON 65X; ANO 70 - FUNCIONANDO")</f>
      </c>
      <c r="C28" s="4" t="inlineStr">
        <is>
          <t>Vendido</t>
        </is>
      </c>
      <c r="D28" s="4" t="inlineStr">
        <is>
          <t>15</t>
        </is>
      </c>
      <c r="E28" s="5" t="inlineStr">
        <is>
          <t>17.850,00</t>
        </is>
      </c>
      <c r="F28" s="4" t="inlineStr">
        <is>
          <t>550.00</t>
        </is>
      </c>
    </row>
    <row collapsed="false" customFormat="false" customHeight="false" hidden="false" ht="12.1" outlineLevel="0" r="29">
      <c r="A29" s="5" t="s">
        <f>=HYPERLINK("https://leilaoonline.com.br/lote/detalhe/75110", "024")</f>
      </c>
      <c r="B29" s="4" t="s">
        <f>=HYPERLINK("https://leilaoonline.com.br/lote/detalhe/75110", "TRATOR MASSEY FERGUSSON 50X, ANO 1972. FUNCIONANDO")</f>
      </c>
      <c r="C29" s="4" t="inlineStr">
        <is>
          <t>Não vendido</t>
        </is>
      </c>
      <c r="D29" s="4" t="inlineStr">
        <is>
          <t>16</t>
        </is>
      </c>
      <c r="E29" s="5" t="inlineStr">
        <is>
          <t>13.750,00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=HYPERLINK("https://leilaoonline.com.br/lote/detalhe/75104", "027")</f>
      </c>
      <c r="B30" s="4" t="s">
        <f>=HYPERLINK("https://leilaoonline.com.br/lote/detalhe/75104", "PÁ CARREGADEIRA YALE; TORQUE 28 - FUNCIONANDO")</f>
      </c>
      <c r="C30" s="4" t="inlineStr">
        <is>
          <t>Não vendido</t>
        </is>
      </c>
      <c r="D30" s="4" t="inlineStr">
        <is>
          <t>29</t>
        </is>
      </c>
      <c r="E30" s="5" t="inlineStr">
        <is>
          <t>40.500,00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=HYPERLINK("https://leilaoonline.com.br/lote/detalhe/75105", "028")</f>
      </c>
      <c r="B31" s="4" t="s">
        <f>=HYPERLINK("https://leilaoonline.com.br/lote/detalhe/75105", "PÁ CARREGADEIRA YALE 134AM - FUNCIONANDO")</f>
      </c>
      <c r="C31" s="4" t="inlineStr">
        <is>
          <t>Não vendido</t>
        </is>
      </c>
      <c r="D31" s="4" t="inlineStr">
        <is>
          <t>20</t>
        </is>
      </c>
      <c r="E31" s="5" t="inlineStr">
        <is>
          <t>34.500,00</t>
        </is>
      </c>
      <c r="F31" s="4" t="inlineStr">
        <is>
          <t>550.00</t>
        </is>
      </c>
    </row>
    <row collapsed="false" customFormat="false" customHeight="false" hidden="false" ht="12.1" outlineLevel="0" r="32">
      <c r="A32" s="5" t="s">
        <f>=HYPERLINK("https://leilaoonline.com.br/lote/detalhe/75102", "029")</f>
      </c>
      <c r="B32" s="4" t="s">
        <f>=HYPERLINK("https://leilaoonline.com.br/lote/detalhe/75102", "RETROESCAVADEIRA VALMET 65 I.D. MOD. I.V / ANO 1980")</f>
      </c>
      <c r="C32" s="4" t="inlineStr">
        <is>
          <t>Não vendido</t>
        </is>
      </c>
      <c r="D32" s="4" t="inlineStr">
        <is>
          <t>6</t>
        </is>
      </c>
      <c r="E32" s="5" t="inlineStr">
        <is>
          <t>8.100,00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=HYPERLINK("https://leilaoonline.com.br/lote/detalhe/75113", "030")</f>
      </c>
      <c r="B33" s="4" t="s">
        <f>=HYPERLINK("https://leilaoonline.com.br/lote/detalhe/75113", "VALMET 110; ANO 1980 - FUNCIONANDO")</f>
      </c>
      <c r="C33" s="4" t="inlineStr">
        <is>
          <t>Não vendido</t>
        </is>
      </c>
      <c r="D33" s="4" t="inlineStr">
        <is>
          <t>20</t>
        </is>
      </c>
      <c r="E33" s="5" t="inlineStr">
        <is>
          <t>9.250,00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=HYPERLINK("https://leilaoonline.com.br/lote/detalhe/75118", "031")</f>
      </c>
      <c r="B34" s="4" t="s">
        <f>=HYPERLINK("https://leilaoonline.com.br/lote/detalhe/75118", "TRATOR VALMET 68; ANO 82 - FUNCIONANDO")</f>
      </c>
      <c r="C34" s="4" t="inlineStr">
        <is>
          <t>Não vendido</t>
        </is>
      </c>
      <c r="D34" s="4" t="inlineStr">
        <is>
          <t>16</t>
        </is>
      </c>
      <c r="E34" s="5" t="inlineStr">
        <is>
          <t>20.900,00</t>
        </is>
      </c>
      <c r="F34" s="4" t="inlineStr">
        <is>
          <t>550.00</t>
        </is>
      </c>
    </row>
    <row collapsed="false" customFormat="false" customHeight="false" hidden="false" ht="12.1" outlineLevel="0" r="35">
      <c r="A35" s="5" t="s">
        <f>=HYPERLINK("https://leilaoonline.com.br/lote/detalhe/75115", "032")</f>
      </c>
      <c r="B35" s="4" t="s">
        <f>=HYPERLINK("https://leilaoonline.com.br/lote/detalhe/75115", "TRATOR VALMET 62 ID; ANO APROXIMADO 1977")</f>
      </c>
      <c r="C35" s="4" t="inlineStr">
        <is>
          <t>Não vendido</t>
        </is>
      </c>
      <c r="D35" s="4" t="inlineStr">
        <is>
          <t>8</t>
        </is>
      </c>
      <c r="E35" s="5" t="inlineStr">
        <is>
          <t>13.250,00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=HYPERLINK("https://leilaoonline.com.br/lote/detalhe/75103", "033")</f>
      </c>
      <c r="B36" s="4" t="s">
        <f>=HYPERLINK("https://leilaoonline.com.br/lote/detalhe/75103", "TRATOR MASSEY FERGUSSON 50X; ANO 1972; MOTOR, HIDRÁULICO E CÂMBIO - FUNCIONANDO")</f>
      </c>
      <c r="C36" s="4" t="inlineStr">
        <is>
          <t>Não vendido</t>
        </is>
      </c>
      <c r="D36" s="4" t="inlineStr">
        <is>
          <t>9</t>
        </is>
      </c>
      <c r="E36" s="5" t="inlineStr">
        <is>
          <t>16.000,00</t>
        </is>
      </c>
      <c r="F36" s="4" t="inlineStr">
        <is>
          <t>550.00</t>
        </is>
      </c>
    </row>
    <row collapsed="false" customFormat="false" customHeight="false" hidden="false" ht="12.1" outlineLevel="0" r="37">
      <c r="A37" s="5" t="s">
        <f>=HYPERLINK("https://leilaoonline.com.br/lote/detalhe/75117", "034")</f>
      </c>
      <c r="B37" s="4" t="s">
        <f>=HYPERLINK("https://leilaoonline.com.br/lote/detalhe/75117", "COLHEITADEIRA MF 3640 ANO 1985 COM BOCA DE MILHO")</f>
      </c>
      <c r="C37" s="4" t="inlineStr">
        <is>
          <t>Não vendido</t>
        </is>
      </c>
      <c r="D37" s="4" t="inlineStr">
        <is>
          <t>14</t>
        </is>
      </c>
      <c r="E37" s="5" t="inlineStr">
        <is>
          <t>17.500,00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=HYPERLINK("https://leilaoonline.com.br/lote/detalhe/75120", "036")</f>
      </c>
      <c r="B38" s="4" t="s">
        <f>=HYPERLINK("https://leilaoonline.com.br/lote/detalhe/75120", "IMPLEMENTOS (2 SUBSOLADORES DE 1 HASTE; 1 DISCADOR DE 2 RUAS; 1 DESFIBRADEIRA SEM MOTORR")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1.750,00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=HYPERLINK("https://leilaoonline.com.br/lote/detalhe/75114", "037")</f>
      </c>
      <c r="B39" s="4" t="s">
        <f>=HYPERLINK("https://leilaoonline.com.br/lote/detalhe/75114", "IMPLEMENTOS (2 ARADOS; 3 DISCOS REVERSÍVEL; 1 GRADE COM 12 DISCOS)")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2.250,00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=HYPERLINK("https://leilaoonline.com.br/lote/detalhe/75122", "042")</f>
      </c>
      <c r="B40" s="4" t="s">
        <f>=HYPERLINK("https://leilaoonline.com.br/lote/detalhe/75122", "CARRETA PARA TRATOR METÁLICA DE 2x1.4 MTS; VASCULANTE DE 2 RODAS.")</f>
      </c>
      <c r="C40" s="4" t="inlineStr">
        <is>
          <t>Não vendido</t>
        </is>
      </c>
      <c r="D40" s="4" t="inlineStr">
        <is>
          <t>3</t>
        </is>
      </c>
      <c r="E40" s="5" t="inlineStr">
        <is>
          <t>1.500,00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=HYPERLINK("https://leilaoonline.com.br/lote/detalhe/75121", "043")</f>
      </c>
      <c r="B41" s="4" t="s">
        <f>=HYPERLINK("https://leilaoonline.com.br/lote/detalhe/75121", "CARRETA ROSSETI ANO 86 PARA 2500KG - ESPARRAMAR CALCARREO")</f>
      </c>
      <c r="C41" s="4" t="inlineStr">
        <is>
          <t>Não vendido</t>
        </is>
      </c>
      <c r="D41" s="4" t="inlineStr">
        <is>
          <t>2</t>
        </is>
      </c>
      <c r="E41" s="5" t="inlineStr">
        <is>
          <t>1.150,00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=HYPERLINK("https://leilaoonline.com.br/lote/detalhe/75124", "044")</f>
      </c>
      <c r="B42" s="4" t="s">
        <f>=HYPERLINK("https://leilaoonline.com.br/lote/detalhe/75124", "GAIOLA DO CAMINHÃO MERCEDES BENZ COM 6.70 METROS")</f>
      </c>
      <c r="C42" s="4" t="inlineStr">
        <is>
          <t>Não vendido</t>
        </is>
      </c>
      <c r="D42" s="4" t="inlineStr">
        <is>
          <t>3</t>
        </is>
      </c>
      <c r="E42" s="5" t="inlineStr">
        <is>
          <t>2.100,00</t>
        </is>
      </c>
      <c r="F42" s="4" t="inlineStr">
        <is>
          <t>550.00</t>
        </is>
      </c>
    </row>
    <row collapsed="false" customFormat="false" customHeight="false" hidden="false" ht="12.1" outlineLevel="0" r="43">
      <c r="A43" s="5" t="s">
        <f>=HYPERLINK("https://leilaoonline.com.br/lote/detalhe/75123", "045")</f>
      </c>
      <c r="B43" s="4" t="s">
        <f>=HYPERLINK("https://leilaoonline.com.br/lote/detalhe/75123", "SOBRE GUARDA PARA TRANSPORTE DE ANIMAIS, MADEIRA YPE. MEDIDAS: 5,90M (COMPRIMENTO) X 1,90M (ALTURA) X 2,50M (LARGURA)")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550,00</t>
        </is>
      </c>
      <c r="F43" s="4" t="inlineStr">
        <is>
          <t>550.00</t>
        </is>
      </c>
    </row>
    <row collapsed="false" customFormat="false" customHeight="false" hidden="false" ht="12.1" outlineLevel="0" r="44">
      <c r="A44" s="5" t="s">
        <f>=HYPERLINK("https://leilaoonline.com.br/lote/detalhe/75200", "050")</f>
      </c>
      <c r="B44" s="4" t="s">
        <f>=HYPERLINK("https://leilaoonline.com.br/lote/detalhe/75200", "BOMBA HIDRÁULICA PARA CARRETA CAÇAMBA; CÂMBIO DE ALUMÍNIO")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2026-04-18T19:02:20.00Z</dcterms:created>
  <dc:creator>Tellks Tecnologia</dc:creator>
  <cp:revision>0</cp:revision>
</cp:coreProperties>
</file>